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520" activeTab="0"/>
  </bookViews>
  <sheets>
    <sheet name="1" sheetId="1" r:id="rId1"/>
    <sheet name="2" sheetId="2" r:id="rId2"/>
    <sheet name="3 лист 2019г" sheetId="3" r:id="rId3"/>
    <sheet name="3 лист 2020г " sheetId="4" r:id="rId4"/>
    <sheet name="3 лист 2021г " sheetId="5" r:id="rId5"/>
    <sheet name="4" sheetId="6" r:id="rId6"/>
    <sheet name="5" sheetId="7" r:id="rId7"/>
    <sheet name="Лист1" sheetId="8" r:id="rId8"/>
  </sheets>
  <definedNames>
    <definedName name="_xlnm.Print_Titles" localSheetId="1">'2'!$4:$4</definedName>
    <definedName name="_xlnm.Print_Titles" localSheetId="2">'3 лист 2019г'!$6:$10</definedName>
    <definedName name="_xlnm.Print_Titles" localSheetId="3">'3 лист 2020г '!$6:$10</definedName>
    <definedName name="_xlnm.Print_Titles" localSheetId="4">'3 лист 2021г '!$6:$10</definedName>
    <definedName name="_xlnm.Print_Area" localSheetId="0">'1'!$A$1:$DD$55</definedName>
    <definedName name="_xlnm.Print_Area" localSheetId="1">'2'!$A$1:$DD$30</definedName>
    <definedName name="_xlnm.Print_Area" localSheetId="2">'3 лист 2019г'!$A$4:$FA$82</definedName>
    <definedName name="_xlnm.Print_Area" localSheetId="3">'3 лист 2020г '!$A$4:$FA$82</definedName>
    <definedName name="_xlnm.Print_Area" localSheetId="4">'3 лист 2021г '!$A$4:$FA$82</definedName>
    <definedName name="_xlnm.Print_Area" localSheetId="5">'4'!$A$1:$DK$19</definedName>
    <definedName name="_xlnm.Print_Area" localSheetId="6">'5'!$A$2:$DD$40</definedName>
  </definedNames>
  <calcPr fullCalcOnLoad="1"/>
</workbook>
</file>

<file path=xl/sharedStrings.xml><?xml version="1.0" encoding="utf-8"?>
<sst xmlns="http://schemas.openxmlformats.org/spreadsheetml/2006/main" count="682" uniqueCount="238">
  <si>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</si>
  <si>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</si>
  <si>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</si>
  <si>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</si>
  <si>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</si>
  <si>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</si>
  <si>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</si>
  <si>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</si>
  <si>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</si>
  <si>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</si>
  <si>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</si>
  <si>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</si>
  <si>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</si>
  <si>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</si>
  <si>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</si>
  <si>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</si>
  <si>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</si>
  <si>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</si>
  <si>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</si>
  <si>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</si>
  <si>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</si>
  <si>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</si>
  <si>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</si>
  <si>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</si>
  <si>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</si>
  <si>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</si>
  <si>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</si>
  <si>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</si>
  <si>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</si>
  <si>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</si>
  <si>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</si>
  <si>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</si>
  <si>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</si>
  <si>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</si>
  <si>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</si>
  <si>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</si>
  <si>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</si>
  <si>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</si>
  <si>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</si>
  <si>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</si>
  <si>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</si>
  <si>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</si>
  <si>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</si>
  <si>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</si>
  <si>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</si>
  <si>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</si>
  <si>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</si>
  <si>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</si>
  <si>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</si>
  <si>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</si>
  <si>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</si>
  <si>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</si>
  <si>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</si>
  <si>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</si>
  <si>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</si>
  <si>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</si>
  <si>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</si>
  <si>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</si>
  <si>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</si>
  <si>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</si>
  <si>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</si>
  <si>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</si>
  <si>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</si>
  <si>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</si>
  <si>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</si>
  <si>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</si>
  <si>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</si>
  <si>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</si>
  <si>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</si>
  <si>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</si>
  <si>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</si>
  <si>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</si>
  <si>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</si>
  <si>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</si>
  <si>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</si>
  <si>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</si>
  <si>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</si>
  <si>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</si>
  <si>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</si>
  <si>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</si>
  <si>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</si>
  <si>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</si>
  <si>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</si>
  <si>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</si>
  <si>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</si>
  <si>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</si>
  <si>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</si>
  <si>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</si>
  <si>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</si>
  <si>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</si>
  <si>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</si>
  <si>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</si>
  <si>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</si>
  <si>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</si>
  <si>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</si>
  <si>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</si>
  <si>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</si>
  <si>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</si>
  <si>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</si>
  <si>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</si>
  <si>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</si>
  <si>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</si>
  <si>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</si>
  <si>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</si>
  <si>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</si>
  <si>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</si>
  <si>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</si>
  <si>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</si>
  <si>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</si>
  <si>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</si>
  <si>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</si>
  <si>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</si>
  <si>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</si>
  <si>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</si>
  <si>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</si>
  <si>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</si>
  <si>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</si>
  <si>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</si>
  <si>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</si>
  <si>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</si>
  <si>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</si>
  <si>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</si>
  <si>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</si>
  <si>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</si>
  <si>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</si>
  <si>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</si>
  <si>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</si>
  <si>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</si>
  <si>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</si>
  <si>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на ______________________________________20____г.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</si>
  <si>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</si>
  <si>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</si>
  <si>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</si>
  <si>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</si>
  <si>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</si>
  <si>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</si>
  <si>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</si>
  <si>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</si>
  <si>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</si>
  <si>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</si>
  <si>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</si>
  <si>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</si>
  <si>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</si>
  <si>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>"________" ____________________20___г.</t>
  </si>
  <si>
    <t>составления плана:</t>
  </si>
  <si>
    <t>составления Плана, в том числе балансовая стоимость особо ценного движимого имущества:</t>
  </si>
  <si>
    <t xml:space="preserve">     государственных учреждений Самарской области,</t>
  </si>
  <si>
    <t>на 20___г. очередной финансовый год</t>
  </si>
  <si>
    <t>на 20___г. 1-й год планового период</t>
  </si>
  <si>
    <t>на 20___г. 2-й год планового период</t>
  </si>
  <si>
    <t xml:space="preserve">Руководитель финансово-экономической </t>
  </si>
  <si>
    <t>службы</t>
  </si>
  <si>
    <t>______________________</t>
  </si>
  <si>
    <t>"_____"___________________20___г.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</si>
  <si>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</si>
  <si>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</si>
  <si>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</si>
  <si>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</si>
  <si>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</si>
  <si>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</si>
  <si>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</si>
  <si>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</si>
  <si>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</si>
  <si>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</si>
  <si>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</si>
  <si>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</si>
  <si>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</si>
  <si>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</si>
  <si>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</si>
  <si>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</si>
  <si>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</si>
  <si>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</si>
  <si>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</si>
  <si>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</si>
  <si>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</si>
  <si>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1.5. Общая балансовая стоимость 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</si>
  <si>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</si>
  <si>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</si>
  <si>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</si>
  <si>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</si>
  <si>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</si>
  <si>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</si>
  <si>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Дуброва Е.В.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</si>
  <si>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</si>
  <si>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</si>
  <si>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</si>
  <si>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</si>
  <si>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</si>
  <si>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налогов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</si>
  <si>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</si>
  <si>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</si>
  <si>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</si>
  <si>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</si>
  <si>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</si>
  <si>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t>Главный бухглатер</t>
  </si>
  <si>
    <t>Согласовано:</t>
  </si>
  <si>
    <r>
      <t xml:space="preserve">на </t>
    </r>
    <r>
      <rPr>
        <u val="single"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2020-2021 гг</t>
    </r>
    <r>
      <rPr>
        <sz val="14"/>
        <rFont val="Times New Roman"/>
        <family val="1"/>
      </rPr>
      <t xml:space="preserve"> плановый период</t>
    </r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</si>
  <si>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(01.14.48)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</si>
  <si>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(01.14.50)</t>
    </r>
  </si>
  <si>
    <t>291 (01.14.63)</t>
  </si>
  <si>
    <r>
      <rPr>
        <b/>
        <sz val="12"/>
        <rFont val="Times New Roman"/>
        <family val="1"/>
      </rPr>
      <t>212</t>
    </r>
    <r>
      <rPr>
        <sz val="12"/>
        <rFont val="Times New Roman"/>
        <family val="1"/>
      </rPr>
      <t xml:space="preserve"> (01.14.49)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</si>
  <si>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(01.14.51)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</si>
  <si>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(01.14.52)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</si>
  <si>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(01.14.53)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</si>
  <si>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(01.14.54)</t>
    </r>
  </si>
  <si>
    <t>225 (01.14.55)</t>
  </si>
  <si>
    <t>225 (01.14.56)</t>
  </si>
  <si>
    <t>225 (01.14.57)</t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</si>
  <si>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(01.14.58)</t>
    </r>
  </si>
  <si>
    <r>
      <rPr>
        <b/>
        <sz val="12"/>
        <rFont val="Times New Roman"/>
        <family val="1"/>
      </rPr>
      <t>212</t>
    </r>
    <r>
      <rPr>
        <sz val="12"/>
        <rFont val="Times New Roman"/>
        <family val="1"/>
      </rPr>
      <t xml:space="preserve"> (01.14.62)</t>
    </r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</si>
  <si>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(01.14.62)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</si>
  <si>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(01.14.70)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</si>
  <si>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(01.14.71)</t>
    </r>
  </si>
  <si>
    <r>
      <rPr>
        <b/>
        <sz val="12"/>
        <rFont val="Times New Roman"/>
        <family val="1"/>
      </rPr>
      <t>340</t>
    </r>
    <r>
      <rPr>
        <sz val="12"/>
        <rFont val="Times New Roman"/>
        <family val="1"/>
      </rPr>
      <t xml:space="preserve"> (01.14.72)</t>
    </r>
  </si>
  <si>
    <r>
      <rPr>
        <b/>
        <sz val="12"/>
        <rFont val="Times New Roman"/>
        <family val="1"/>
      </rPr>
      <t>340</t>
    </r>
    <r>
      <rPr>
        <sz val="12"/>
        <rFont val="Times New Roman"/>
        <family val="1"/>
      </rPr>
      <t xml:space="preserve"> (01.14.73)</t>
    </r>
  </si>
  <si>
    <r>
      <rPr>
        <b/>
        <sz val="12"/>
        <rFont val="Times New Roman"/>
        <family val="1"/>
      </rPr>
      <t>340</t>
    </r>
    <r>
      <rPr>
        <sz val="12"/>
        <rFont val="Times New Roman"/>
        <family val="1"/>
      </rPr>
      <t xml:space="preserve"> (01.14.74)</t>
    </r>
  </si>
  <si>
    <r>
      <rPr>
        <b/>
        <sz val="12"/>
        <rFont val="Times New Roman"/>
        <family val="1"/>
      </rPr>
      <t>340</t>
    </r>
    <r>
      <rPr>
        <sz val="12"/>
        <rFont val="Times New Roman"/>
        <family val="1"/>
      </rPr>
      <t xml:space="preserve"> (01.14.75)</t>
    </r>
  </si>
  <si>
    <r>
      <rPr>
        <b/>
        <sz val="12"/>
        <rFont val="Times New Roman"/>
        <family val="1"/>
      </rPr>
      <t>340</t>
    </r>
    <r>
      <rPr>
        <sz val="12"/>
        <rFont val="Times New Roman"/>
        <family val="1"/>
      </rPr>
      <t xml:space="preserve"> (01.14.76)</t>
    </r>
  </si>
  <si>
    <r>
      <rPr>
        <b/>
        <sz val="12"/>
        <rFont val="Times New Roman"/>
        <family val="1"/>
      </rPr>
      <t>340</t>
    </r>
    <r>
      <rPr>
        <sz val="12"/>
        <rFont val="Times New Roman"/>
        <family val="1"/>
      </rPr>
      <t xml:space="preserve"> (01.14.77)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</si>
  <si>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2021</t>
    </r>
    <r>
      <rPr>
        <sz val="14"/>
        <rFont val="Times New Roman"/>
        <family val="1"/>
      </rPr>
      <t>г.</t>
    </r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</si>
  <si>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МБОУ Школы №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</si>
  <si>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</si>
  <si>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</si>
  <si>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</si>
  <si>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</si>
  <si>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2020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</si>
  <si>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 г</t>
    </r>
    <r>
      <rPr>
        <sz val="13"/>
        <rFont val="Times New Roman"/>
        <family val="1"/>
      </rPr>
      <t>.                  2-й год планового период</t>
    </r>
  </si>
  <si>
    <t xml:space="preserve">Заместитель главы городского округа Самара - руководитель Департамента </t>
  </si>
  <si>
    <t>МБОУ Школа № 63 г.о. Самара</t>
  </si>
  <si>
    <t>6317031619/631701001</t>
  </si>
  <si>
    <t>Администрация городского округа Самара</t>
  </si>
  <si>
    <t xml:space="preserve">обеспечение реализации предусмотренных законодательством РФ полномочий органов местного самоуправления в сфере образования;
- создание благоприятных условий для личностного развития, оздоровления, образования, отдыха и общения детей;
- обеспечение безопасности жизнедеятельности детей и работников Центра;
- формирование у детей современного уровня знаний в изучаемой области творчества и различных видах искусства, способствующего развитию творческих способностей, дарований, духовного роста детей;
- удовлетворение потребностей детей в занятиях физической культурой и спортом;
- участие в реализации государственной политики в области гражданского воспитания детей и молодежи.
</t>
  </si>
  <si>
    <t xml:space="preserve">реализация преемственных основных общеобразовательных программ начального общего, среднего(полного)общего образования ;
- реализация дополнительных образовательных программ.
</t>
  </si>
  <si>
    <t xml:space="preserve">школа дошкольника;
- английский язык для дошкольников;
- группы «спец.курсы по русскому языку»;
- группы «спец.курсы по математике»;
- группы «спец.курсы по физике»;
- группы «спец.курсы по обществознанию».
</t>
  </si>
  <si>
    <t>10664927.59/2905086.30</t>
  </si>
  <si>
    <t>Е.В. Попова</t>
  </si>
  <si>
    <t>Е.Г. Борисова</t>
  </si>
  <si>
    <t>О.Ю. Цибарева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</si>
</sst>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</numFmts>
  <fonts count="5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3" fontId="9" fillId="0" borderId="12" xfId="0" applyNumberFormat="1" applyFont="1" applyBorder="1" applyAlignment="1">
      <alignment horizontal="left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72" fontId="7" fillId="0" borderId="13" xfId="0" applyNumberFormat="1" applyFont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7" fillId="33" borderId="13" xfId="0" applyNumberFormat="1" applyFont="1" applyFill="1" applyBorder="1" applyAlignment="1">
      <alignment horizontal="center" vertical="center" wrapText="1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left" vertical="top" wrapText="1" indent="2"/>
    </xf>
    <xf numFmtId="4" fontId="7" fillId="0" borderId="20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172" fontId="7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3" fontId="7" fillId="0" borderId="12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3" fontId="7" fillId="0" borderId="12" xfId="0" applyNumberFormat="1" applyFont="1" applyBorder="1" applyAlignment="1">
      <alignment horizontal="center"/>
    </xf>
    <xf numFmtId="172" fontId="7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173" fontId="7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2" fontId="7" fillId="0" borderId="15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3" fontId="7" fillId="0" borderId="20" xfId="0" applyNumberFormat="1" applyFont="1" applyBorder="1" applyAlignment="1">
      <alignment horizontal="center"/>
    </xf>
    <xf numFmtId="173" fontId="7" fillId="0" borderId="15" xfId="0" applyNumberFormat="1" applyFont="1" applyBorder="1" applyAlignment="1">
      <alignment horizontal="center"/>
    </xf>
    <xf numFmtId="173" fontId="7" fillId="0" borderId="21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3" borderId="13" xfId="0" applyNumberFormat="1" applyFont="1" applyFill="1" applyBorder="1" applyAlignment="1">
      <alignment horizontal="center" vertical="center" wrapText="1"/>
    </xf>
    <xf numFmtId="172" fontId="7" fillId="33" borderId="14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55"/>
  <sheetViews>
    <sheetView tabSelected="1" zoomScale="80" zoomScaleNormal="80" zoomScaleSheetLayoutView="100" workbookViewId="0" topLeftCell="A1">
      <selection activeCell="BW58" sqref="BW58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1.7539062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26" t="s">
        <v>141</v>
      </c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</row>
    <row r="2" spans="47:108" s="2" customFormat="1" ht="12">
      <c r="AU2" s="127" t="s">
        <v>35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</row>
    <row r="3" spans="46:108" s="2" customFormat="1" ht="12">
      <c r="AT3" s="151" t="s">
        <v>154</v>
      </c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</row>
    <row r="4" spans="45:108" s="2" customFormat="1" ht="10.5" customHeight="1">
      <c r="AS4" s="33" t="s">
        <v>146</v>
      </c>
      <c r="AT4" s="73"/>
      <c r="AU4" s="126" t="s">
        <v>168</v>
      </c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</row>
    <row r="5" spans="47:108" s="2" customFormat="1" ht="12">
      <c r="AU5" s="127" t="s">
        <v>169</v>
      </c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</row>
    <row r="6" spans="47:108" s="2" customFormat="1" ht="12">
      <c r="AU6" s="151" t="s">
        <v>170</v>
      </c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31" t="s">
        <v>9</v>
      </c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</row>
    <row r="10" spans="34:108" ht="33.75" customHeight="1">
      <c r="AH10" s="129" t="s">
        <v>227</v>
      </c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</row>
    <row r="11" spans="34:108" s="2" customFormat="1" ht="18.75" customHeight="1">
      <c r="AH11" s="128" t="s">
        <v>25</v>
      </c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</row>
    <row r="12" spans="34:108" ht="18.75">
      <c r="AH12" s="1" t="s">
        <v>155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44" t="s">
        <v>182</v>
      </c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</row>
    <row r="13" spans="35:108" s="2" customFormat="1" ht="16.5" customHeight="1">
      <c r="AI13" s="130" t="s">
        <v>7</v>
      </c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50"/>
      <c r="BU13" s="50"/>
      <c r="BV13" s="50"/>
      <c r="BW13" s="50"/>
      <c r="BX13" s="50"/>
      <c r="BY13" s="130" t="s">
        <v>8</v>
      </c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</row>
    <row r="14" spans="64:101" ht="18.75">
      <c r="BL14" s="34"/>
      <c r="BM14" s="32" t="s">
        <v>2</v>
      </c>
      <c r="BN14" s="147"/>
      <c r="BO14" s="147"/>
      <c r="BP14" s="147"/>
      <c r="BQ14" s="147"/>
      <c r="BR14" s="34" t="s">
        <v>2</v>
      </c>
      <c r="BS14" s="34"/>
      <c r="BT14" s="34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8">
        <v>20</v>
      </c>
      <c r="CN14" s="148"/>
      <c r="CO14" s="148"/>
      <c r="CP14" s="148"/>
      <c r="CQ14" s="149"/>
      <c r="CR14" s="149"/>
      <c r="CS14" s="149"/>
      <c r="CT14" s="149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3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31" t="s">
        <v>156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43"/>
      <c r="FM17" s="143"/>
      <c r="FN17" s="143"/>
      <c r="FO17" s="143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1" t="s">
        <v>196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 t="s">
        <v>30</v>
      </c>
      <c r="BB18" s="131"/>
      <c r="BC18" s="131"/>
      <c r="BD18" s="131"/>
      <c r="BE18" s="131"/>
      <c r="BF18" s="131" t="s">
        <v>46</v>
      </c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</row>
    <row r="19" spans="26:92" ht="19.5" customHeight="1">
      <c r="Z19" s="131" t="s">
        <v>143</v>
      </c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44" t="s">
        <v>10</v>
      </c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39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1"/>
    </row>
    <row r="23" spans="36:108" ht="15" customHeight="1">
      <c r="AJ23" s="18"/>
      <c r="AK23" s="15"/>
      <c r="AL23" s="145"/>
      <c r="AM23" s="145"/>
      <c r="AN23" s="145"/>
      <c r="AO23" s="145"/>
      <c r="AP23" s="18"/>
      <c r="AQ23" s="18"/>
      <c r="AR23" s="18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33"/>
      <c r="BL23" s="133"/>
      <c r="BM23" s="133"/>
      <c r="BN23" s="133"/>
      <c r="BO23" s="146"/>
      <c r="BP23" s="146"/>
      <c r="BQ23" s="146"/>
      <c r="BR23" s="146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39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1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39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1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39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52" t="s">
        <v>228</v>
      </c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39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1"/>
    </row>
    <row r="27" spans="1:108" ht="15" customHeight="1">
      <c r="A27" s="35" t="s">
        <v>181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1"/>
      <c r="W27" s="41"/>
      <c r="X27" s="41"/>
      <c r="Y27" s="41"/>
      <c r="Z27" s="36"/>
      <c r="AA27" s="36"/>
      <c r="AB27" s="36"/>
      <c r="AC27" s="38"/>
      <c r="AD27" s="38"/>
      <c r="AE27" s="38"/>
      <c r="AF27" s="38"/>
      <c r="AG27" s="38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2"/>
      <c r="CN27" s="34"/>
      <c r="CO27" s="139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7.25" customHeight="1">
      <c r="A28" s="4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2"/>
      <c r="CN28" s="34"/>
      <c r="CO28" s="139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1"/>
    </row>
    <row r="29" spans="44:108" ht="21" customHeight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34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6"/>
    </row>
    <row r="30" spans="1:108" s="20" customFormat="1" ht="21" customHeight="1">
      <c r="A30" s="20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AH30" s="137" t="s">
        <v>229</v>
      </c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21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3"/>
      <c r="CO30" s="134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6"/>
    </row>
    <row r="31" spans="1:108" s="20" customFormat="1" ht="21" customHeight="1">
      <c r="A31" s="138" t="s">
        <v>138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5" t="s">
        <v>13</v>
      </c>
      <c r="CN31" s="43"/>
      <c r="CO31" s="134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6"/>
    </row>
    <row r="32" spans="1:108" s="20" customFormat="1" ht="1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7"/>
      <c r="AO34" s="47"/>
      <c r="AP34" s="47"/>
      <c r="AQ34" s="47"/>
      <c r="AR34" s="47"/>
      <c r="AS34" s="6"/>
      <c r="AT34" s="142" t="s">
        <v>230</v>
      </c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.75">
      <c r="A35" s="35" t="s">
        <v>42</v>
      </c>
      <c r="B35" s="3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.75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18.75">
      <c r="A38" s="35" t="s">
        <v>45</v>
      </c>
      <c r="B38" s="34"/>
      <c r="C38" s="34" t="s">
        <v>179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180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40"/>
      <c r="AN38" s="40"/>
      <c r="AO38" s="40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11.25" customHeight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15" customHeight="1"/>
    <row r="41" spans="1:108" s="3" customFormat="1" ht="16.5" customHeight="1">
      <c r="A41" s="131" t="s">
        <v>173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</row>
    <row r="42" spans="1:108" s="3" customFormat="1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8" t="s">
        <v>183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125.25" customHeight="1">
      <c r="A44" s="132" t="s">
        <v>231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</row>
    <row r="45" spans="1:108" ht="18.75">
      <c r="A45" s="48" t="s">
        <v>184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48" customHeight="1">
      <c r="A46" s="132" t="s">
        <v>232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</row>
    <row r="47" spans="1:108" ht="18.75">
      <c r="A47" s="48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92.25" customHeight="1">
      <c r="A48" s="132" t="s">
        <v>233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</row>
    <row r="49" ht="0.75" customHeight="1" hidden="1"/>
    <row r="50" spans="1:123" ht="18.75" customHeight="1">
      <c r="A50" s="125" t="s">
        <v>174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6.5" customHeight="1">
      <c r="A51" s="125" t="s">
        <v>144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48"/>
      <c r="DA51" s="48"/>
      <c r="DB51" s="48"/>
      <c r="DC51" s="48"/>
      <c r="DD51" s="48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5" customHeight="1">
      <c r="A52" s="132">
        <v>7165286.44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08" ht="18.75">
      <c r="A53" s="125" t="s">
        <v>175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</row>
    <row r="54" spans="1:108" ht="18.75">
      <c r="A54" s="125" t="s">
        <v>145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</row>
    <row r="55" spans="1:47" ht="19.5" customHeight="1">
      <c r="A55" s="150" t="s">
        <v>234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</row>
  </sheetData>
  <sheetProtection/>
  <mergeCells count="49">
    <mergeCell ref="A55:AU55"/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  <mergeCell ref="BO23:BR23"/>
    <mergeCell ref="CO23:DD23"/>
    <mergeCell ref="Z19:CN19"/>
    <mergeCell ref="A51:CY51"/>
    <mergeCell ref="A53:DD53"/>
    <mergeCell ref="BN14:BQ14"/>
    <mergeCell ref="BU14:CL14"/>
    <mergeCell ref="CM14:CP14"/>
    <mergeCell ref="CQ14:CT14"/>
    <mergeCell ref="AT34:CM35"/>
    <mergeCell ref="A44:DD44"/>
    <mergeCell ref="A46:DD46"/>
    <mergeCell ref="A48:DD48"/>
    <mergeCell ref="FL17:FO17"/>
    <mergeCell ref="A18:DD18"/>
    <mergeCell ref="CO21:DD21"/>
    <mergeCell ref="CO22:DD22"/>
    <mergeCell ref="AL23:AO23"/>
    <mergeCell ref="AS23:BJ23"/>
    <mergeCell ref="BK23:BN23"/>
    <mergeCell ref="CO29:DD29"/>
    <mergeCell ref="AH30:BV30"/>
    <mergeCell ref="CO30:DD30"/>
    <mergeCell ref="A31:AZ32"/>
    <mergeCell ref="CO31:DD31"/>
    <mergeCell ref="CO26:DD26"/>
    <mergeCell ref="CO27:DD27"/>
    <mergeCell ref="CO28:DD28"/>
    <mergeCell ref="A54:DD54"/>
    <mergeCell ref="AU1:DD1"/>
    <mergeCell ref="AU2:DD2"/>
    <mergeCell ref="AU5:DD5"/>
    <mergeCell ref="AH11:DD11"/>
    <mergeCell ref="AH10:DD10"/>
    <mergeCell ref="AI13:BS13"/>
    <mergeCell ref="A41:DD41"/>
    <mergeCell ref="A52:DD52"/>
    <mergeCell ref="A50:DD50"/>
  </mergeCells>
  <printOptions/>
  <pageMargins left="0.5118110236220472" right="0.11811023622047245" top="0.5905511811023623" bottom="0.3937007874015748" header="0.196850393700787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zoomScale="80" zoomScaleNormal="80" zoomScaleSheetLayoutView="100" workbookViewId="0" topLeftCell="A7">
      <selection activeCell="BU13" sqref="BU13:DD15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70" t="s">
        <v>107</v>
      </c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</row>
    <row r="3" spans="1:108" ht="18" customHeight="1">
      <c r="A3" s="171" t="s">
        <v>171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</row>
    <row r="5" spans="1:108" s="3" customFormat="1" ht="20.25" customHeight="1">
      <c r="A5" s="172" t="s">
        <v>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4"/>
      <c r="BU5" s="172" t="s">
        <v>4</v>
      </c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</row>
    <row r="6" spans="1:108" ht="20.25" customHeight="1">
      <c r="A6" s="51"/>
      <c r="B6" s="153" t="s">
        <v>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4"/>
      <c r="BU6" s="175">
        <v>17926468.82</v>
      </c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7"/>
    </row>
    <row r="7" spans="1:108" ht="20.25" customHeight="1">
      <c r="A7" s="52"/>
      <c r="B7" s="166" t="s">
        <v>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7"/>
      <c r="BU7" s="160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2"/>
    </row>
    <row r="8" spans="1:108" ht="39.75" customHeight="1">
      <c r="A8" s="53"/>
      <c r="B8" s="153" t="s">
        <v>176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4"/>
      <c r="BU8" s="160">
        <v>10761182.38</v>
      </c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2"/>
    </row>
    <row r="9" spans="1:108" ht="20.25" customHeight="1">
      <c r="A9" s="52"/>
      <c r="B9" s="158" t="s">
        <v>6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9"/>
      <c r="BU9" s="160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2"/>
    </row>
    <row r="10" spans="1:108" ht="20.25" customHeight="1">
      <c r="A10" s="53"/>
      <c r="B10" s="153" t="s">
        <v>108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4"/>
      <c r="BU10" s="155">
        <v>7165286.44</v>
      </c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7"/>
    </row>
    <row r="11" spans="1:108" ht="20.25" customHeight="1">
      <c r="A11" s="52"/>
      <c r="B11" s="158" t="s">
        <v>6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9"/>
      <c r="BU11" s="155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7"/>
    </row>
    <row r="12" spans="1:108" ht="20.25" customHeight="1">
      <c r="A12" s="53"/>
      <c r="B12" s="153" t="s">
        <v>109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4"/>
      <c r="BU12" s="155">
        <v>2481814.84</v>
      </c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7"/>
    </row>
    <row r="13" spans="1:108" ht="20.25" customHeight="1">
      <c r="A13" s="53"/>
      <c r="B13" s="153" t="s">
        <v>110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4"/>
      <c r="BU13" s="155">
        <v>2905086.3</v>
      </c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7"/>
    </row>
    <row r="14" spans="1:108" ht="20.25" customHeight="1">
      <c r="A14" s="54"/>
      <c r="B14" s="158" t="s">
        <v>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9"/>
      <c r="BU14" s="155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7"/>
    </row>
    <row r="15" spans="1:108" s="3" customFormat="1" ht="18.75">
      <c r="A15" s="53"/>
      <c r="B15" s="153" t="s">
        <v>109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4"/>
      <c r="BU15" s="155">
        <v>177347.43</v>
      </c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7"/>
    </row>
    <row r="16" spans="1:108" ht="18.75">
      <c r="A16" s="51"/>
      <c r="B16" s="153" t="s">
        <v>36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4"/>
      <c r="BU16" s="163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5"/>
    </row>
    <row r="17" spans="1:108" ht="18.75">
      <c r="A17" s="52"/>
      <c r="B17" s="166" t="s">
        <v>1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7"/>
      <c r="BU17" s="155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7"/>
    </row>
    <row r="18" spans="1:108" ht="18.75">
      <c r="A18" s="53"/>
      <c r="B18" s="153" t="s">
        <v>113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4"/>
      <c r="BU18" s="160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2"/>
    </row>
    <row r="19" spans="1:108" ht="18.75">
      <c r="A19" s="55"/>
      <c r="B19" s="158" t="s">
        <v>6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9"/>
      <c r="BU19" s="160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2"/>
    </row>
    <row r="20" spans="1:108" ht="18.75">
      <c r="A20" s="53"/>
      <c r="B20" s="153" t="s">
        <v>114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4"/>
      <c r="BU20" s="155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7"/>
    </row>
    <row r="21" spans="1:108" ht="39.75" customHeight="1">
      <c r="A21" s="53"/>
      <c r="B21" s="153" t="s">
        <v>115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4"/>
      <c r="BU21" s="155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7"/>
    </row>
    <row r="22" spans="1:108" ht="20.25" customHeight="1">
      <c r="A22" s="55"/>
      <c r="B22" s="168" t="s">
        <v>6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9"/>
      <c r="BU22" s="155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7"/>
    </row>
    <row r="23" spans="1:108" ht="20.25" customHeight="1">
      <c r="A23" s="53"/>
      <c r="B23" s="153" t="s">
        <v>111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4"/>
      <c r="BU23" s="155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7"/>
    </row>
    <row r="24" spans="1:108" ht="20.25" customHeight="1">
      <c r="A24" s="53"/>
      <c r="B24" s="153" t="s">
        <v>112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4"/>
      <c r="BU24" s="155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7"/>
    </row>
    <row r="25" spans="1:108" ht="20.25" customHeight="1">
      <c r="A25" s="51"/>
      <c r="B25" s="153" t="s">
        <v>37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4"/>
      <c r="BU25" s="163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5"/>
    </row>
    <row r="26" spans="1:108" ht="20.25" customHeight="1">
      <c r="A26" s="56"/>
      <c r="B26" s="166" t="s">
        <v>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7"/>
      <c r="BU26" s="155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7"/>
    </row>
    <row r="27" spans="1:108" ht="20.25" customHeight="1">
      <c r="A27" s="53"/>
      <c r="B27" s="153" t="s">
        <v>116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4"/>
      <c r="BU27" s="155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7"/>
    </row>
    <row r="28" spans="1:108" ht="20.25" customHeight="1">
      <c r="A28" s="53"/>
      <c r="B28" s="153" t="s">
        <v>117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4"/>
      <c r="BU28" s="155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7"/>
    </row>
    <row r="29" spans="1:108" ht="20.25" customHeight="1">
      <c r="A29" s="55"/>
      <c r="B29" s="158" t="s">
        <v>6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9"/>
      <c r="BU29" s="160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2"/>
    </row>
    <row r="30" spans="1:108" ht="20.25" customHeight="1">
      <c r="A30" s="53"/>
      <c r="B30" s="153" t="s">
        <v>142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4"/>
      <c r="BU30" s="155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7"/>
    </row>
  </sheetData>
  <sheetProtection/>
  <mergeCells count="54">
    <mergeCell ref="CF2:DD2"/>
    <mergeCell ref="A3:DD3"/>
    <mergeCell ref="A5:BT5"/>
    <mergeCell ref="BU5:DD5"/>
    <mergeCell ref="B6:BT6"/>
    <mergeCell ref="BU6:DD6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88"/>
  <sheetViews>
    <sheetView view="pageBreakPreview" zoomScale="70" zoomScaleNormal="80" zoomScaleSheetLayoutView="70" workbookViewId="0" topLeftCell="A11">
      <selection activeCell="A6" sqref="A6:FA9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0" t="s">
        <v>119</v>
      </c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</row>
    <row r="3" spans="131:156" ht="15"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</row>
    <row r="4" spans="1:142" s="3" customFormat="1" ht="28.5" customHeight="1">
      <c r="A4" s="171" t="s">
        <v>193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5">
      <c r="A6" s="254" t="s">
        <v>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5" t="s">
        <v>47</v>
      </c>
      <c r="AS6" s="254" t="s">
        <v>48</v>
      </c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 t="s">
        <v>49</v>
      </c>
      <c r="BK6" s="256" t="s">
        <v>118</v>
      </c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8"/>
    </row>
    <row r="7" spans="1:157" ht="15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5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 t="s">
        <v>34</v>
      </c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 t="s">
        <v>50</v>
      </c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</row>
    <row r="8" spans="1:157" ht="91.5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5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 t="s">
        <v>177</v>
      </c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 t="s">
        <v>167</v>
      </c>
      <c r="CS8" s="254" t="s">
        <v>191</v>
      </c>
      <c r="CT8" s="254" t="s">
        <v>51</v>
      </c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5" t="s">
        <v>56</v>
      </c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4" t="s">
        <v>52</v>
      </c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</row>
    <row r="9" spans="1:157" ht="78.7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5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4" t="s">
        <v>53</v>
      </c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6" t="s">
        <v>54</v>
      </c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8"/>
    </row>
    <row r="10" spans="1:157" s="2" customFormat="1" ht="15.75" customHeight="1">
      <c r="A10" s="251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3"/>
      <c r="AR10" s="98">
        <v>2</v>
      </c>
      <c r="AS10" s="251">
        <v>3</v>
      </c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3"/>
      <c r="BJ10" s="99">
        <v>4</v>
      </c>
      <c r="BK10" s="251">
        <v>5</v>
      </c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3"/>
      <c r="CC10" s="251">
        <v>6</v>
      </c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3"/>
      <c r="CR10" s="97">
        <v>7</v>
      </c>
      <c r="CS10" s="99">
        <v>8</v>
      </c>
      <c r="CT10" s="251">
        <v>9</v>
      </c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3"/>
      <c r="DI10" s="242">
        <v>10</v>
      </c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4"/>
      <c r="DX10" s="242">
        <v>11</v>
      </c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4"/>
      <c r="EM10" s="242">
        <v>12</v>
      </c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4"/>
    </row>
    <row r="11" spans="1:157" s="4" customFormat="1" ht="18.75">
      <c r="A11" s="245" t="s">
        <v>14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7"/>
      <c r="AR11" s="60">
        <v>100</v>
      </c>
      <c r="AS11" s="179" t="s">
        <v>55</v>
      </c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1"/>
      <c r="BJ11" s="78" t="s">
        <v>55</v>
      </c>
      <c r="BK11" s="248">
        <f>BK12+BK13+BK14+BK15+BK16+BK17+BK18+BK19+BK20</f>
        <v>6136117</v>
      </c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50"/>
      <c r="CC11" s="248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50"/>
      <c r="CR11" s="74"/>
      <c r="CS11" s="75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50"/>
      <c r="DI11" s="179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1"/>
      <c r="DX11" s="179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1"/>
      <c r="EM11" s="179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1"/>
    </row>
    <row r="12" spans="1:157" s="4" customFormat="1" ht="15.75" customHeight="1">
      <c r="A12" s="239" t="s">
        <v>6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1"/>
      <c r="AR12" s="63"/>
      <c r="AS12" s="179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1"/>
      <c r="BJ12" s="78"/>
      <c r="BK12" s="179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1"/>
      <c r="CC12" s="179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1"/>
      <c r="CR12" s="77"/>
      <c r="CS12" s="78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1"/>
      <c r="DI12" s="179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1"/>
      <c r="DX12" s="179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1"/>
      <c r="EM12" s="179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1"/>
    </row>
    <row r="13" spans="1:157" s="4" customFormat="1" ht="51.75" customHeight="1">
      <c r="A13" s="206" t="s">
        <v>178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8"/>
      <c r="AR13" s="60">
        <v>110</v>
      </c>
      <c r="AS13" s="186" t="s">
        <v>185</v>
      </c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8"/>
      <c r="BJ13" s="78"/>
      <c r="BK13" s="179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1"/>
      <c r="CC13" s="179" t="s">
        <v>55</v>
      </c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1"/>
      <c r="CR13" s="77" t="s">
        <v>55</v>
      </c>
      <c r="CS13" s="78" t="s">
        <v>55</v>
      </c>
      <c r="CT13" s="180" t="s">
        <v>55</v>
      </c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1"/>
      <c r="DI13" s="179" t="s">
        <v>55</v>
      </c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1"/>
      <c r="DX13" s="179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1"/>
      <c r="EM13" s="178" t="s">
        <v>55</v>
      </c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</row>
    <row r="14" spans="1:157" s="4" customFormat="1" ht="18.75">
      <c r="A14" s="236" t="s">
        <v>57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8"/>
      <c r="AR14" s="60">
        <v>120</v>
      </c>
      <c r="AS14" s="186" t="s">
        <v>186</v>
      </c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8"/>
      <c r="BJ14" s="78"/>
      <c r="BK14" s="179">
        <f>CC14+CR14+DX14</f>
        <v>6136117</v>
      </c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1"/>
      <c r="CC14" s="179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1"/>
      <c r="CR14" s="77">
        <v>3048921</v>
      </c>
      <c r="CS14" s="78" t="s">
        <v>55</v>
      </c>
      <c r="CT14" s="179" t="s">
        <v>55</v>
      </c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1"/>
      <c r="DI14" s="179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1"/>
      <c r="DX14" s="179">
        <v>3087196</v>
      </c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1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</row>
    <row r="15" spans="1:157" s="4" customFormat="1" ht="34.5" customHeight="1">
      <c r="A15" s="236" t="s">
        <v>58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8"/>
      <c r="AR15" s="60">
        <v>130</v>
      </c>
      <c r="AS15" s="186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8"/>
      <c r="BJ15" s="78"/>
      <c r="BK15" s="179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1"/>
      <c r="CC15" s="179" t="s">
        <v>55</v>
      </c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1"/>
      <c r="CR15" s="77" t="s">
        <v>55</v>
      </c>
      <c r="CS15" s="78" t="s">
        <v>55</v>
      </c>
      <c r="CT15" s="179" t="s">
        <v>55</v>
      </c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1"/>
      <c r="DI15" s="179" t="s">
        <v>55</v>
      </c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179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1"/>
      <c r="EM15" s="178" t="s">
        <v>55</v>
      </c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</row>
    <row r="16" spans="1:157" s="4" customFormat="1" ht="18.75">
      <c r="A16" s="189" t="s">
        <v>59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4"/>
      <c r="AR16" s="60">
        <v>150</v>
      </c>
      <c r="AS16" s="186" t="s">
        <v>187</v>
      </c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8"/>
      <c r="BJ16" s="78"/>
      <c r="BK16" s="179">
        <f>CC16+CS16</f>
        <v>0</v>
      </c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1"/>
      <c r="CC16" s="179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1"/>
      <c r="CR16" s="77" t="s">
        <v>55</v>
      </c>
      <c r="CS16" s="78"/>
      <c r="CT16" s="179" t="s">
        <v>55</v>
      </c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1"/>
      <c r="DI16" s="179" t="s">
        <v>55</v>
      </c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179" t="s">
        <v>55</v>
      </c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1"/>
      <c r="EM16" s="179" t="s">
        <v>55</v>
      </c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1"/>
    </row>
    <row r="17" spans="1:157" s="4" customFormat="1" ht="18.75">
      <c r="A17" s="236" t="s">
        <v>60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8"/>
      <c r="AR17" s="60">
        <v>160</v>
      </c>
      <c r="AS17" s="186" t="s">
        <v>187</v>
      </c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8"/>
      <c r="BJ17" s="78"/>
      <c r="BK17" s="179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1"/>
      <c r="CC17" s="179" t="s">
        <v>55</v>
      </c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1"/>
      <c r="CR17" s="77" t="s">
        <v>55</v>
      </c>
      <c r="CS17" s="78" t="s">
        <v>55</v>
      </c>
      <c r="CT17" s="179" t="s">
        <v>55</v>
      </c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1"/>
      <c r="DI17" s="179" t="s">
        <v>55</v>
      </c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1"/>
      <c r="DX17" s="179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1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</row>
    <row r="18" spans="1:157" s="4" customFormat="1" ht="18.75">
      <c r="A18" s="236" t="s">
        <v>61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8"/>
      <c r="AR18" s="60">
        <v>180</v>
      </c>
      <c r="AS18" s="203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5"/>
      <c r="BJ18" s="81"/>
      <c r="BK18" s="179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1"/>
      <c r="CC18" s="179" t="s">
        <v>55</v>
      </c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1"/>
      <c r="CR18" s="77" t="s">
        <v>55</v>
      </c>
      <c r="CS18" s="78" t="s">
        <v>55</v>
      </c>
      <c r="CT18" s="179" t="s">
        <v>55</v>
      </c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1"/>
      <c r="DI18" s="179" t="s">
        <v>55</v>
      </c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1"/>
      <c r="DX18" s="179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1"/>
      <c r="EM18" s="178" t="s">
        <v>55</v>
      </c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</row>
    <row r="19" spans="1:157" s="4" customFormat="1" ht="18.75">
      <c r="A19" s="236" t="s">
        <v>62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8"/>
      <c r="AR19" s="60"/>
      <c r="AS19" s="203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5"/>
      <c r="BJ19" s="81"/>
      <c r="BK19" s="179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1"/>
      <c r="CC19" s="179" t="s">
        <v>55</v>
      </c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1"/>
      <c r="CR19" s="77" t="s">
        <v>55</v>
      </c>
      <c r="CS19" s="78" t="s">
        <v>55</v>
      </c>
      <c r="CT19" s="179" t="s">
        <v>55</v>
      </c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1"/>
      <c r="DI19" s="179" t="s">
        <v>55</v>
      </c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1"/>
      <c r="DX19" s="179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1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</row>
    <row r="20" spans="1:157" s="4" customFormat="1" ht="18.75">
      <c r="A20" s="236" t="s">
        <v>63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8"/>
      <c r="AR20" s="60"/>
      <c r="AS20" s="203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5"/>
      <c r="BJ20" s="81"/>
      <c r="BK20" s="179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1"/>
      <c r="CC20" s="179" t="s">
        <v>55</v>
      </c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1"/>
      <c r="CR20" s="77" t="s">
        <v>55</v>
      </c>
      <c r="CS20" s="78" t="s">
        <v>55</v>
      </c>
      <c r="CT20" s="179" t="s">
        <v>55</v>
      </c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1"/>
      <c r="DI20" s="179" t="s">
        <v>55</v>
      </c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1"/>
      <c r="DX20" s="179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1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</row>
    <row r="21" spans="1:157" s="27" customFormat="1" ht="18.75">
      <c r="A21" s="209" t="s">
        <v>64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1"/>
      <c r="AR21" s="93">
        <v>200</v>
      </c>
      <c r="AS21" s="212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4"/>
      <c r="BJ21" s="94"/>
      <c r="BK21" s="182">
        <f>BK22+BK27+BK34+BK47+BK50</f>
        <v>6136117</v>
      </c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4"/>
      <c r="CC21" s="182">
        <f>CC22+CC27+CC34+CC47+CC50</f>
        <v>0</v>
      </c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4"/>
      <c r="CR21" s="83">
        <f>CR22+CR27+CR34+CR47+CR50</f>
        <v>3048921</v>
      </c>
      <c r="CS21" s="85">
        <f>CS22+CS27+CS34+CS47+CS50</f>
        <v>0</v>
      </c>
      <c r="CT21" s="183">
        <f>CT22+CT27+CT34+CT47+CT50</f>
        <v>0</v>
      </c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4"/>
      <c r="DI21" s="182">
        <f>DI22+DI27+DI34+DI47+DI50</f>
        <v>0</v>
      </c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4"/>
      <c r="DX21" s="182">
        <f>DX22+DX27+DX34+DX47+DX50</f>
        <v>3087196</v>
      </c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4"/>
      <c r="EM21" s="185">
        <f>EM22+EM27+EM34+EM47+EM50</f>
        <v>0</v>
      </c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</row>
    <row r="22" spans="1:157" s="4" customFormat="1" ht="18.75">
      <c r="A22" s="189" t="s">
        <v>72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4"/>
      <c r="AR22" s="60">
        <v>210</v>
      </c>
      <c r="AS22" s="203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5"/>
      <c r="BJ22" s="86">
        <v>210</v>
      </c>
      <c r="BK22" s="182">
        <f>CC22+CR22+CS22+CT22+DI22+DX22</f>
        <v>3656853</v>
      </c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4"/>
      <c r="CC22" s="182">
        <f>CC23+CC26</f>
        <v>0</v>
      </c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4"/>
      <c r="CR22" s="83">
        <f>CR23+CR26</f>
        <v>1383657</v>
      </c>
      <c r="CS22" s="85">
        <f>CS23+CS26</f>
        <v>0</v>
      </c>
      <c r="CT22" s="183">
        <f>CT23+CT26</f>
        <v>0</v>
      </c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4"/>
      <c r="DI22" s="182">
        <f>DI23+DI26</f>
        <v>0</v>
      </c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4"/>
      <c r="DX22" s="182">
        <f>DX23+DX26</f>
        <v>2273196</v>
      </c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4"/>
      <c r="EM22" s="185">
        <f>EM23+EM26</f>
        <v>0</v>
      </c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</row>
    <row r="23" spans="1:157" s="4" customFormat="1" ht="33" customHeight="1">
      <c r="A23" s="206" t="s">
        <v>65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8"/>
      <c r="AR23" s="60">
        <v>211</v>
      </c>
      <c r="AS23" s="203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5"/>
      <c r="BJ23" s="86" t="s">
        <v>190</v>
      </c>
      <c r="BK23" s="182">
        <f aca="true" t="shared" si="0" ref="BK23:BK53">CC23+CR23+CS23+CT23+DI23+DX23</f>
        <v>3656853</v>
      </c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4"/>
      <c r="CC23" s="182">
        <f>SUM(CC24:CQ25)</f>
        <v>0</v>
      </c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4"/>
      <c r="CR23" s="85">
        <f>SUM(CR24:CR25)</f>
        <v>1383657</v>
      </c>
      <c r="CS23" s="84">
        <f>SUM(CS24:CS25)</f>
        <v>0</v>
      </c>
      <c r="CT23" s="183">
        <f>SUM(CT24:DH25)</f>
        <v>0</v>
      </c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4"/>
      <c r="DI23" s="182">
        <f>SUM(DI24:DW25)</f>
        <v>0</v>
      </c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4"/>
      <c r="DX23" s="182">
        <f>SUM(DX24:EL25)</f>
        <v>2273196</v>
      </c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4"/>
      <c r="EM23" s="185">
        <f>SUM(EM24:FA25)</f>
        <v>0</v>
      </c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</row>
    <row r="24" spans="1:157" s="4" customFormat="1" ht="18.75" customHeight="1">
      <c r="A24" s="189" t="s">
        <v>15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4"/>
      <c r="AR24" s="63"/>
      <c r="AS24" s="203">
        <v>111</v>
      </c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5"/>
      <c r="BJ24" s="81" t="s">
        <v>197</v>
      </c>
      <c r="BK24" s="182">
        <f t="shared" si="0"/>
        <v>2848417</v>
      </c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4"/>
      <c r="CC24" s="179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1"/>
      <c r="CR24" s="77">
        <v>1062717</v>
      </c>
      <c r="CS24" s="78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1"/>
      <c r="DI24" s="179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1"/>
      <c r="DX24" s="179">
        <v>1785700</v>
      </c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1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</row>
    <row r="25" spans="1:157" s="4" customFormat="1" ht="18.75">
      <c r="A25" s="189" t="s">
        <v>136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4"/>
      <c r="AR25" s="63"/>
      <c r="AS25" s="203">
        <v>119</v>
      </c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5"/>
      <c r="BJ25" s="81" t="s">
        <v>198</v>
      </c>
      <c r="BK25" s="182">
        <f t="shared" si="0"/>
        <v>808436</v>
      </c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4"/>
      <c r="CC25" s="179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1"/>
      <c r="CR25" s="77">
        <v>320940</v>
      </c>
      <c r="CS25" s="78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1"/>
      <c r="DI25" s="179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1"/>
      <c r="DX25" s="179">
        <v>487496</v>
      </c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1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</row>
    <row r="26" spans="1:157" s="4" customFormat="1" ht="24.75" customHeight="1">
      <c r="A26" s="206" t="s">
        <v>16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8"/>
      <c r="AR26" s="64"/>
      <c r="AS26" s="229">
        <v>112</v>
      </c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1"/>
      <c r="BJ26" s="95" t="s">
        <v>200</v>
      </c>
      <c r="BK26" s="232">
        <f t="shared" si="0"/>
        <v>0</v>
      </c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4"/>
      <c r="CC26" s="235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8"/>
      <c r="CR26" s="87"/>
      <c r="CS26" s="88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8"/>
      <c r="DI26" s="235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8"/>
      <c r="DX26" s="235"/>
      <c r="DY26" s="227"/>
      <c r="DZ26" s="227"/>
      <c r="EA26" s="227"/>
      <c r="EB26" s="227"/>
      <c r="EC26" s="227"/>
      <c r="ED26" s="227"/>
      <c r="EE26" s="227"/>
      <c r="EF26" s="227"/>
      <c r="EG26" s="227"/>
      <c r="EH26" s="227"/>
      <c r="EI26" s="227"/>
      <c r="EJ26" s="227"/>
      <c r="EK26" s="227"/>
      <c r="EL26" s="228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</row>
    <row r="27" spans="1:157" s="4" customFormat="1" ht="18.75" customHeight="1">
      <c r="A27" s="226" t="s">
        <v>66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57">
        <v>220</v>
      </c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81"/>
      <c r="BK27" s="182">
        <f t="shared" si="0"/>
        <v>0</v>
      </c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4"/>
      <c r="CC27" s="182">
        <f>SUM(CC29:CQ33)</f>
        <v>0</v>
      </c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4"/>
      <c r="CR27" s="90">
        <f>SUM(CR29:CR33)</f>
        <v>0</v>
      </c>
      <c r="CS27" s="89">
        <f>SUM(CS29:CS33)</f>
        <v>0</v>
      </c>
      <c r="CT27" s="183">
        <f>SUM(CT29:DH33)</f>
        <v>0</v>
      </c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4"/>
      <c r="DI27" s="182">
        <f>SUM(DI29:DW33)</f>
        <v>0</v>
      </c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4"/>
      <c r="DX27" s="182">
        <f>SUM(DX29:EL33)</f>
        <v>0</v>
      </c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4"/>
      <c r="EM27" s="185">
        <f>SUM(EM29:FA33)</f>
        <v>0</v>
      </c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</row>
    <row r="28" spans="1:157" s="4" customFormat="1" ht="18.75" customHeight="1">
      <c r="A28" s="220" t="s">
        <v>67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2"/>
      <c r="AR28" s="65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82"/>
      <c r="BK28" s="182">
        <f>CC28+CR28+CS28+CT28+DI28+DX28</f>
        <v>0</v>
      </c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80"/>
      <c r="CS28" s="79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</row>
    <row r="29" spans="1:157" s="4" customFormat="1" ht="18.75" customHeight="1">
      <c r="A29" s="206" t="s">
        <v>27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8"/>
      <c r="AR29" s="63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81"/>
      <c r="BK29" s="182">
        <f t="shared" si="0"/>
        <v>0</v>
      </c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4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77"/>
      <c r="CS29" s="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</row>
    <row r="30" spans="1:157" s="4" customFormat="1" ht="18.75" customHeight="1">
      <c r="A30" s="206" t="s">
        <v>68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8"/>
      <c r="AR30" s="63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81"/>
      <c r="BK30" s="182">
        <f t="shared" si="0"/>
        <v>0</v>
      </c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4"/>
      <c r="CC30" s="179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1"/>
      <c r="CR30" s="77"/>
      <c r="CS30" s="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9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</row>
    <row r="31" spans="1:157" s="4" customFormat="1" ht="36.75" customHeight="1">
      <c r="A31" s="206" t="s">
        <v>69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8"/>
      <c r="AR31" s="63"/>
      <c r="AS31" s="218">
        <v>266</v>
      </c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95" t="s">
        <v>209</v>
      </c>
      <c r="BK31" s="182">
        <f t="shared" si="0"/>
        <v>0</v>
      </c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4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77"/>
      <c r="CS31" s="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9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</row>
    <row r="32" spans="1:157" s="4" customFormat="1" ht="18.75" customHeight="1">
      <c r="A32" s="206" t="s">
        <v>28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8"/>
      <c r="AR32" s="63"/>
      <c r="AS32" s="218">
        <v>266</v>
      </c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95" t="s">
        <v>210</v>
      </c>
      <c r="BK32" s="182">
        <f t="shared" si="0"/>
        <v>0</v>
      </c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4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77"/>
      <c r="CS32" s="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9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</row>
    <row r="33" spans="1:157" s="4" customFormat="1" ht="18.75" customHeight="1" hidden="1">
      <c r="A33" s="206" t="s">
        <v>28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8"/>
      <c r="AR33" s="63"/>
      <c r="AS33" s="203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5"/>
      <c r="BJ33" s="81"/>
      <c r="BK33" s="182">
        <f t="shared" si="0"/>
        <v>0</v>
      </c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4"/>
      <c r="CC33" s="179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1"/>
      <c r="CR33" s="77"/>
      <c r="CS33" s="78"/>
      <c r="CT33" s="179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1"/>
      <c r="DI33" s="179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1"/>
      <c r="DX33" s="179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1"/>
      <c r="EM33" s="179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1"/>
    </row>
    <row r="34" spans="1:157" s="4" customFormat="1" ht="33.75" customHeight="1">
      <c r="A34" s="206" t="s">
        <v>70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8"/>
      <c r="AR34" s="60">
        <v>230</v>
      </c>
      <c r="AS34" s="203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5"/>
      <c r="BJ34" s="86">
        <v>290</v>
      </c>
      <c r="BK34" s="182">
        <f>CC34+CR34+CS34+CT34+DI34+DX34</f>
        <v>424167</v>
      </c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4"/>
      <c r="CC34" s="182">
        <f>SUM(CC36:CQ42)</f>
        <v>0</v>
      </c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4"/>
      <c r="CR34" s="85">
        <f>SUM(CR36:CR42)</f>
        <v>404167</v>
      </c>
      <c r="CS34" s="84">
        <f>SUM(CS36:CS42)</f>
        <v>0</v>
      </c>
      <c r="CT34" s="183">
        <f>SUM(CT36:DF42)</f>
        <v>0</v>
      </c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4"/>
      <c r="DI34" s="182">
        <f>SUM(DI36:DV42)</f>
        <v>0</v>
      </c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4"/>
      <c r="DX34" s="182">
        <f>SUM(DX36:EL42)</f>
        <v>20000</v>
      </c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4"/>
      <c r="EM34" s="185">
        <f>SUM(EM36:FA42)</f>
        <v>0</v>
      </c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</row>
    <row r="35" spans="1:157" s="4" customFormat="1" ht="15" customHeight="1">
      <c r="A35" s="206" t="s">
        <v>71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8"/>
      <c r="AR35" s="63"/>
      <c r="AS35" s="203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5"/>
      <c r="BJ35" s="81"/>
      <c r="BK35" s="191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3"/>
      <c r="CC35" s="179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1"/>
      <c r="CR35" s="77"/>
      <c r="CS35" s="78"/>
      <c r="CT35" s="179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1"/>
      <c r="DI35" s="179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1"/>
      <c r="DX35" s="179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1"/>
      <c r="EM35" s="179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1"/>
    </row>
    <row r="36" spans="1:157" s="4" customFormat="1" ht="29.25" customHeight="1">
      <c r="A36" s="215" t="s">
        <v>73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7"/>
      <c r="AR36" s="63"/>
      <c r="AS36" s="203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5"/>
      <c r="BJ36" s="81"/>
      <c r="BK36" s="182">
        <f t="shared" si="0"/>
        <v>0</v>
      </c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4"/>
      <c r="CC36" s="179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1"/>
      <c r="CR36" s="77"/>
      <c r="CS36" s="78"/>
      <c r="CT36" s="179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1"/>
      <c r="DI36" s="179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1"/>
      <c r="DX36" s="179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1"/>
      <c r="EM36" s="179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1"/>
    </row>
    <row r="37" spans="1:157" s="4" customFormat="1" ht="18.75">
      <c r="A37" s="206" t="s">
        <v>75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8"/>
      <c r="AR37" s="63"/>
      <c r="AS37" s="203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5"/>
      <c r="BJ37" s="81"/>
      <c r="BK37" s="182">
        <f t="shared" si="0"/>
        <v>0</v>
      </c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4"/>
      <c r="CC37" s="179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1"/>
      <c r="CR37" s="78"/>
      <c r="CS37" s="77"/>
      <c r="CT37" s="179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1"/>
      <c r="DI37" s="179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1"/>
      <c r="DX37" s="179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1"/>
      <c r="EM37" s="179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1"/>
    </row>
    <row r="38" spans="1:157" s="4" customFormat="1" ht="18.75">
      <c r="A38" s="206" t="s">
        <v>189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8"/>
      <c r="AR38" s="63"/>
      <c r="AS38" s="203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5"/>
      <c r="BJ38" s="81"/>
      <c r="BK38" s="182">
        <f t="shared" si="0"/>
        <v>0</v>
      </c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4"/>
      <c r="CC38" s="179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1"/>
      <c r="CR38" s="78"/>
      <c r="CS38" s="77"/>
      <c r="CT38" s="179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1"/>
      <c r="DI38" s="179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1"/>
      <c r="DX38" s="179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1"/>
      <c r="EM38" s="179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1"/>
    </row>
    <row r="39" spans="1:157" s="4" customFormat="1" ht="18.75">
      <c r="A39" s="206" t="s">
        <v>75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8"/>
      <c r="AR39" s="63"/>
      <c r="AS39" s="203">
        <v>852</v>
      </c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5"/>
      <c r="BJ39" s="81" t="s">
        <v>199</v>
      </c>
      <c r="BK39" s="182">
        <f t="shared" si="0"/>
        <v>0</v>
      </c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4"/>
      <c r="CC39" s="179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1"/>
      <c r="CR39" s="78"/>
      <c r="CS39" s="77"/>
      <c r="CT39" s="179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1"/>
      <c r="DI39" s="179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1"/>
      <c r="DX39" s="179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1"/>
      <c r="EM39" s="179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1"/>
    </row>
    <row r="40" spans="1:157" s="4" customFormat="1" ht="33" customHeight="1">
      <c r="A40" s="206" t="s">
        <v>74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8"/>
      <c r="AR40" s="63"/>
      <c r="AS40" s="203">
        <v>851</v>
      </c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5"/>
      <c r="BJ40" s="81" t="s">
        <v>199</v>
      </c>
      <c r="BK40" s="182">
        <f t="shared" si="0"/>
        <v>404167</v>
      </c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4"/>
      <c r="CC40" s="179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1"/>
      <c r="CR40" s="78">
        <v>404167</v>
      </c>
      <c r="CS40" s="77"/>
      <c r="CT40" s="179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1"/>
      <c r="DI40" s="179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1"/>
      <c r="DX40" s="179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1"/>
      <c r="EM40" s="179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1"/>
    </row>
    <row r="41" spans="1:157" s="4" customFormat="1" ht="18.75">
      <c r="A41" s="206" t="s">
        <v>188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8"/>
      <c r="AR41" s="63"/>
      <c r="AS41" s="203">
        <v>852</v>
      </c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5"/>
      <c r="BJ41" s="81" t="s">
        <v>199</v>
      </c>
      <c r="BK41" s="182">
        <f t="shared" si="0"/>
        <v>20000</v>
      </c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4"/>
      <c r="CC41" s="179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1"/>
      <c r="CR41" s="78"/>
      <c r="CS41" s="77"/>
      <c r="CT41" s="179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1"/>
      <c r="DI41" s="179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1"/>
      <c r="DX41" s="179">
        <v>20000</v>
      </c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1"/>
      <c r="EM41" s="179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1"/>
    </row>
    <row r="42" spans="1:157" s="4" customFormat="1" ht="18.75">
      <c r="A42" s="206" t="s">
        <v>75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8"/>
      <c r="AR42" s="63"/>
      <c r="AS42" s="203">
        <v>853</v>
      </c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5"/>
      <c r="BJ42" s="81" t="s">
        <v>199</v>
      </c>
      <c r="BK42" s="182">
        <f t="shared" si="0"/>
        <v>0</v>
      </c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4"/>
      <c r="CC42" s="179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1"/>
      <c r="CR42" s="78"/>
      <c r="CS42" s="77"/>
      <c r="CT42" s="179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1"/>
      <c r="DI42" s="179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1"/>
      <c r="DX42" s="179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1"/>
      <c r="EM42" s="179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1"/>
    </row>
    <row r="43" spans="1:157" s="4" customFormat="1" ht="39" customHeight="1" hidden="1">
      <c r="A43" s="189" t="s">
        <v>24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4"/>
      <c r="AR43" s="60">
        <v>240</v>
      </c>
      <c r="AS43" s="203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5"/>
      <c r="BJ43" s="81"/>
      <c r="BK43" s="182">
        <f t="shared" si="0"/>
        <v>0</v>
      </c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4"/>
      <c r="CC43" s="179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1"/>
      <c r="CR43" s="77"/>
      <c r="CS43" s="78"/>
      <c r="CT43" s="179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1"/>
      <c r="DI43" s="179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1"/>
      <c r="DX43" s="179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1"/>
      <c r="EM43" s="76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1"/>
    </row>
    <row r="44" spans="1:157" s="4" customFormat="1" ht="18.75" hidden="1">
      <c r="A44" s="206" t="s">
        <v>71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8"/>
      <c r="AR44" s="63"/>
      <c r="AS44" s="203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5"/>
      <c r="BJ44" s="81"/>
      <c r="BK44" s="182">
        <f t="shared" si="0"/>
        <v>0</v>
      </c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4"/>
      <c r="CC44" s="179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1"/>
      <c r="CR44" s="77"/>
      <c r="CS44" s="78"/>
      <c r="CT44" s="179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1"/>
      <c r="DI44" s="179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1"/>
      <c r="DX44" s="179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1"/>
      <c r="EM44" s="76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1"/>
    </row>
    <row r="45" spans="1:157" s="4" customFormat="1" ht="39" customHeight="1" hidden="1">
      <c r="A45" s="189" t="s">
        <v>29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4"/>
      <c r="AR45" s="63"/>
      <c r="AS45" s="203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5"/>
      <c r="BJ45" s="81"/>
      <c r="BK45" s="182">
        <f t="shared" si="0"/>
        <v>0</v>
      </c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4"/>
      <c r="CC45" s="179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1"/>
      <c r="CR45" s="77"/>
      <c r="CS45" s="78"/>
      <c r="CT45" s="179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1"/>
      <c r="DI45" s="179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1"/>
      <c r="DX45" s="179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1"/>
      <c r="EM45" s="76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1"/>
    </row>
    <row r="46" spans="1:157" s="4" customFormat="1" ht="21" customHeight="1" hidden="1">
      <c r="A46" s="189" t="s">
        <v>76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4"/>
      <c r="AR46" s="63"/>
      <c r="AS46" s="203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5"/>
      <c r="BJ46" s="81"/>
      <c r="BK46" s="182">
        <f t="shared" si="0"/>
        <v>0</v>
      </c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4"/>
      <c r="CC46" s="179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1"/>
      <c r="CR46" s="77"/>
      <c r="CS46" s="78"/>
      <c r="CT46" s="179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1"/>
      <c r="DI46" s="179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1"/>
      <c r="DX46" s="179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1"/>
      <c r="EM46" s="76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1"/>
    </row>
    <row r="47" spans="1:157" s="4" customFormat="1" ht="36" customHeight="1">
      <c r="A47" s="206" t="s">
        <v>77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8"/>
      <c r="AR47" s="60">
        <v>250</v>
      </c>
      <c r="AS47" s="203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5"/>
      <c r="BJ47" s="81"/>
      <c r="BK47" s="182">
        <f t="shared" si="0"/>
        <v>0</v>
      </c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4"/>
      <c r="CC47" s="182">
        <f>CC49</f>
        <v>0</v>
      </c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4"/>
      <c r="CR47" s="83">
        <f>CR49</f>
        <v>0</v>
      </c>
      <c r="CS47" s="85">
        <f>CS49</f>
        <v>0</v>
      </c>
      <c r="CT47" s="182">
        <f>CT49</f>
        <v>0</v>
      </c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4"/>
      <c r="DI47" s="182">
        <f>DI49</f>
        <v>0</v>
      </c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4"/>
      <c r="DX47" s="182">
        <f>DX49</f>
        <v>0</v>
      </c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4"/>
      <c r="EM47" s="182">
        <f>EM49</f>
        <v>0</v>
      </c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4"/>
    </row>
    <row r="48" spans="1:157" s="4" customFormat="1" ht="14.25" customHeight="1">
      <c r="A48" s="215" t="s">
        <v>71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7"/>
      <c r="AR48" s="63"/>
      <c r="AS48" s="203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5"/>
      <c r="BJ48" s="81"/>
      <c r="BK48" s="191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3"/>
      <c r="CC48" s="179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1"/>
      <c r="CR48" s="77"/>
      <c r="CS48" s="78"/>
      <c r="CT48" s="179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1"/>
      <c r="DI48" s="179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1"/>
      <c r="DX48" s="179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1"/>
      <c r="EM48" s="179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1"/>
    </row>
    <row r="49" spans="1:157" s="4" customFormat="1" ht="18.75">
      <c r="A49" s="206" t="s">
        <v>28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8"/>
      <c r="AR49" s="63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81"/>
      <c r="BK49" s="182">
        <f>CC49+CR49+CS49+CT49+DI49+DX49</f>
        <v>0</v>
      </c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4"/>
      <c r="CC49" s="179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1"/>
      <c r="CR49" s="77"/>
      <c r="CS49" s="78"/>
      <c r="CT49" s="179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1"/>
      <c r="DI49" s="179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1"/>
      <c r="DX49" s="179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1"/>
      <c r="EM49" s="179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1"/>
    </row>
    <row r="50" spans="1:157" s="4" customFormat="1" ht="37.5" customHeight="1">
      <c r="A50" s="209" t="s">
        <v>78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1"/>
      <c r="AR50" s="93">
        <v>260</v>
      </c>
      <c r="AS50" s="212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4"/>
      <c r="BJ50" s="94"/>
      <c r="BK50" s="182">
        <f>CC50+CR50+CS50+CT50+DI50+DX50</f>
        <v>2055097</v>
      </c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4"/>
      <c r="CC50" s="182">
        <f>CC52+CC53+CC54+CC55+CC56+CC60+CC62+CC63+CC66</f>
        <v>0</v>
      </c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4"/>
      <c r="CR50" s="83">
        <f>CR52+CR53+CR54+CR55+CR56+CR60+CR62+CR63+CR66</f>
        <v>1261097</v>
      </c>
      <c r="CS50" s="85">
        <f>CS52+CS53+CS54+CS55+CS56+CS60+CS62+CS63+CS66</f>
        <v>0</v>
      </c>
      <c r="CT50" s="182">
        <f>CT52+CT53+CT54+CT55+CT56+CT60+CT62+CT63+CT66</f>
        <v>0</v>
      </c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4"/>
      <c r="DI50" s="182">
        <f>DI52+DI53+DI54+DI55+DI56+DI60+DI62+DI63+DI66</f>
        <v>0</v>
      </c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4"/>
      <c r="DX50" s="182">
        <f>DX52+DX53+DX54+DX55+DX56+DX60+DX62+DX63+DX66</f>
        <v>794000</v>
      </c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4"/>
      <c r="EM50" s="182">
        <f>EM52+EM53+EM54+EM55+EM56+EM60+EM62+EM63+EM66</f>
        <v>0</v>
      </c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4"/>
    </row>
    <row r="51" spans="1:157" s="4" customFormat="1" ht="15" customHeight="1">
      <c r="A51" s="206" t="s">
        <v>71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8"/>
      <c r="AR51" s="63"/>
      <c r="AS51" s="203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5"/>
      <c r="BJ51" s="81"/>
      <c r="BK51" s="191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3"/>
      <c r="CC51" s="179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1"/>
      <c r="CR51" s="77"/>
      <c r="CS51" s="78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1"/>
      <c r="DI51" s="179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1"/>
      <c r="DX51" s="179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1"/>
      <c r="EM51" s="259"/>
      <c r="EN51" s="260"/>
      <c r="EO51" s="260"/>
      <c r="EP51" s="260"/>
      <c r="EQ51" s="260"/>
      <c r="ER51" s="260"/>
      <c r="ES51" s="260"/>
      <c r="ET51" s="260"/>
      <c r="EU51" s="260"/>
      <c r="EV51" s="260"/>
      <c r="EW51" s="260"/>
      <c r="EX51" s="260"/>
      <c r="EY51" s="260"/>
      <c r="EZ51" s="260"/>
      <c r="FA51" s="261"/>
    </row>
    <row r="52" spans="1:157" s="4" customFormat="1" ht="18.75">
      <c r="A52" s="189" t="s">
        <v>17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4"/>
      <c r="AR52" s="63"/>
      <c r="AS52" s="203">
        <v>244</v>
      </c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5"/>
      <c r="BJ52" s="81" t="s">
        <v>201</v>
      </c>
      <c r="BK52" s="182">
        <f t="shared" si="0"/>
        <v>10000</v>
      </c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4"/>
      <c r="CC52" s="179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1"/>
      <c r="CR52" s="77"/>
      <c r="CS52" s="78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1"/>
      <c r="DI52" s="179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1"/>
      <c r="DX52" s="179">
        <v>10000</v>
      </c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1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</row>
    <row r="53" spans="1:157" s="4" customFormat="1" ht="18.75">
      <c r="A53" s="189" t="s">
        <v>18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4"/>
      <c r="AR53" s="63"/>
      <c r="AS53" s="203">
        <v>244</v>
      </c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5"/>
      <c r="BJ53" s="81" t="s">
        <v>202</v>
      </c>
      <c r="BK53" s="182">
        <f t="shared" si="0"/>
        <v>0</v>
      </c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4"/>
      <c r="CC53" s="179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1"/>
      <c r="CR53" s="77"/>
      <c r="CS53" s="78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1"/>
      <c r="DI53" s="179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1"/>
      <c r="DX53" s="179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1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</row>
    <row r="54" spans="1:157" s="4" customFormat="1" ht="18.75">
      <c r="A54" s="189" t="s">
        <v>19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4"/>
      <c r="AR54" s="63"/>
      <c r="AS54" s="203">
        <v>244</v>
      </c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5"/>
      <c r="BJ54" s="81" t="s">
        <v>203</v>
      </c>
      <c r="BK54" s="182">
        <f>CC54+CR54+CS54+CT54+DI54+DX54</f>
        <v>1242697</v>
      </c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4"/>
      <c r="CC54" s="179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1"/>
      <c r="CR54" s="77">
        <v>1102697</v>
      </c>
      <c r="CS54" s="78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1"/>
      <c r="DI54" s="179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1"/>
      <c r="DX54" s="179">
        <v>140000</v>
      </c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1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</row>
    <row r="55" spans="1:157" s="4" customFormat="1" ht="18.75">
      <c r="A55" s="189" t="s">
        <v>20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4"/>
      <c r="AR55" s="63"/>
      <c r="AS55" s="190">
        <v>244</v>
      </c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81" t="s">
        <v>204</v>
      </c>
      <c r="BK55" s="182">
        <f aca="true" t="shared" si="1" ref="BK55:BK82">CC55+CR55+CS55+CT55+DI55+DX55</f>
        <v>0</v>
      </c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4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78"/>
      <c r="CS55" s="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</row>
    <row r="56" spans="1:157" s="4" customFormat="1" ht="18.75">
      <c r="A56" s="189" t="s">
        <v>79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4"/>
      <c r="AR56" s="63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86">
        <v>225</v>
      </c>
      <c r="BK56" s="182">
        <f>CC56+CR56+CS56+CT56+DI56+DX56</f>
        <v>201444</v>
      </c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4"/>
      <c r="CC56" s="199">
        <f>SUM(CC57:CQ59)</f>
        <v>0</v>
      </c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91">
        <f>SUM(CR57:CR59)</f>
        <v>101444</v>
      </c>
      <c r="CS56" s="91">
        <f>SUM(CS57:CS59)</f>
        <v>0</v>
      </c>
      <c r="CT56" s="199">
        <f>SUM(CT57:DH59)</f>
        <v>0</v>
      </c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>
        <f>SUM(DI57:DW59)</f>
        <v>0</v>
      </c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200">
        <f>SUM(DX57:EL59)</f>
        <v>100000</v>
      </c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2"/>
      <c r="EM56" s="200">
        <f>SUM(EM57:FA59)</f>
        <v>0</v>
      </c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2"/>
    </row>
    <row r="57" spans="1:157" s="4" customFormat="1" ht="18.75">
      <c r="A57" s="189" t="s">
        <v>79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4"/>
      <c r="AR57" s="63"/>
      <c r="AS57" s="190">
        <v>244</v>
      </c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81" t="s">
        <v>205</v>
      </c>
      <c r="BK57" s="182">
        <f t="shared" si="1"/>
        <v>201444</v>
      </c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4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78">
        <v>101444</v>
      </c>
      <c r="CS57" s="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9">
        <v>100000</v>
      </c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1"/>
      <c r="EM57" s="179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1"/>
    </row>
    <row r="58" spans="1:157" s="4" customFormat="1" ht="18.75">
      <c r="A58" s="189" t="s">
        <v>79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4"/>
      <c r="AR58" s="63"/>
      <c r="AS58" s="190">
        <v>243</v>
      </c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81" t="s">
        <v>206</v>
      </c>
      <c r="BK58" s="182">
        <f t="shared" si="1"/>
        <v>0</v>
      </c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4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78"/>
      <c r="CS58" s="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9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1"/>
      <c r="EM58" s="179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1"/>
    </row>
    <row r="59" spans="1:157" s="4" customFormat="1" ht="18.75">
      <c r="A59" s="189" t="s">
        <v>79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4"/>
      <c r="AR59" s="63"/>
      <c r="AS59" s="190">
        <v>244</v>
      </c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81" t="s">
        <v>207</v>
      </c>
      <c r="BK59" s="182">
        <f t="shared" si="1"/>
        <v>0</v>
      </c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4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78"/>
      <c r="CS59" s="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9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1"/>
      <c r="EM59" s="179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1"/>
    </row>
    <row r="60" spans="1:157" s="4" customFormat="1" ht="18.75">
      <c r="A60" s="189" t="s">
        <v>21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4"/>
      <c r="AR60" s="63"/>
      <c r="AS60" s="190">
        <v>244</v>
      </c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81" t="s">
        <v>208</v>
      </c>
      <c r="BK60" s="182">
        <f t="shared" si="1"/>
        <v>206956</v>
      </c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4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78">
        <v>56956</v>
      </c>
      <c r="CS60" s="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>
        <v>150000</v>
      </c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</row>
    <row r="61" spans="1:157" s="4" customFormat="1" ht="18.75" customHeight="1" hidden="1">
      <c r="A61" s="189" t="s">
        <v>28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4"/>
      <c r="AR61" s="63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81"/>
      <c r="BK61" s="182">
        <f>CC61+CR61+CS61+CT61+DI61+DX61</f>
        <v>0</v>
      </c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4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78"/>
      <c r="CS61" s="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</row>
    <row r="62" spans="1:157" s="4" customFormat="1" ht="18.75" hidden="1">
      <c r="A62" s="189" t="s">
        <v>28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4"/>
      <c r="AR62" s="63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81"/>
      <c r="BK62" s="182">
        <f t="shared" si="1"/>
        <v>0</v>
      </c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4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78"/>
      <c r="CS62" s="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</row>
    <row r="63" spans="1:157" s="4" customFormat="1" ht="18.75">
      <c r="A63" s="189" t="s">
        <v>22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4"/>
      <c r="AR63" s="66"/>
      <c r="AS63" s="190">
        <v>244</v>
      </c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86">
        <v>310</v>
      </c>
      <c r="BK63" s="182">
        <f t="shared" si="1"/>
        <v>194000</v>
      </c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4"/>
      <c r="CC63" s="199">
        <f>SUM(CC64:CQ65)</f>
        <v>0</v>
      </c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91">
        <f>SUM(CR64:CR65)</f>
        <v>0</v>
      </c>
      <c r="CS63" s="91">
        <f>SUM(CS64:CS65)</f>
        <v>0</v>
      </c>
      <c r="CT63" s="199">
        <f>SUM(CT64:DF65)</f>
        <v>0</v>
      </c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>
        <f>SUM(DI64:DW65)</f>
        <v>0</v>
      </c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200">
        <f>SUM(DX64:EL65)</f>
        <v>194000</v>
      </c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2"/>
      <c r="EM63" s="200">
        <f>SUM(EM64:FA65)</f>
        <v>0</v>
      </c>
      <c r="EN63" s="201"/>
      <c r="EO63" s="201"/>
      <c r="EP63" s="201"/>
      <c r="EQ63" s="201"/>
      <c r="ER63" s="201"/>
      <c r="ES63" s="201"/>
      <c r="ET63" s="201"/>
      <c r="EU63" s="201"/>
      <c r="EV63" s="201"/>
      <c r="EW63" s="201"/>
      <c r="EX63" s="201"/>
      <c r="EY63" s="201"/>
      <c r="EZ63" s="201"/>
      <c r="FA63" s="202"/>
    </row>
    <row r="64" spans="1:157" s="4" customFormat="1" ht="18.75">
      <c r="A64" s="189" t="s">
        <v>22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4"/>
      <c r="AR64" s="66"/>
      <c r="AS64" s="190">
        <v>244</v>
      </c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81" t="s">
        <v>211</v>
      </c>
      <c r="BK64" s="182">
        <f t="shared" si="1"/>
        <v>194000</v>
      </c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4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78"/>
      <c r="CS64" s="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>
        <v>194000</v>
      </c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9"/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1"/>
    </row>
    <row r="65" spans="1:157" s="4" customFormat="1" ht="18.75">
      <c r="A65" s="189" t="s">
        <v>22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4"/>
      <c r="AR65" s="66"/>
      <c r="AS65" s="190">
        <v>244</v>
      </c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81" t="s">
        <v>212</v>
      </c>
      <c r="BK65" s="182">
        <f t="shared" si="1"/>
        <v>0</v>
      </c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4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78"/>
      <c r="CS65" s="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9"/>
      <c r="EN65" s="180"/>
      <c r="EO65" s="180"/>
      <c r="EP65" s="180"/>
      <c r="EQ65" s="180"/>
      <c r="ER65" s="180"/>
      <c r="ES65" s="180"/>
      <c r="ET65" s="180"/>
      <c r="EU65" s="180"/>
      <c r="EV65" s="180"/>
      <c r="EW65" s="180"/>
      <c r="EX65" s="180"/>
      <c r="EY65" s="180"/>
      <c r="EZ65" s="180"/>
      <c r="FA65" s="181"/>
    </row>
    <row r="66" spans="1:157" s="4" customFormat="1" ht="19.5" customHeight="1">
      <c r="A66" s="189" t="s">
        <v>23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4"/>
      <c r="AR66" s="63"/>
      <c r="AS66" s="190">
        <v>244</v>
      </c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86">
        <v>340</v>
      </c>
      <c r="BK66" s="182">
        <f aca="true" t="shared" si="2" ref="BK66:BK72">CC66+CR66+CS66+CT66+DI66+DX66</f>
        <v>200000</v>
      </c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4"/>
      <c r="CC66" s="199">
        <f>SUM(CC67:CQ72)</f>
        <v>0</v>
      </c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92">
        <f>SUM(CR67:CR72)</f>
        <v>0</v>
      </c>
      <c r="CS66" s="92">
        <f>SUM(CS67:CS72)</f>
        <v>0</v>
      </c>
      <c r="CT66" s="199">
        <f>SUM(CT67:DH72)</f>
        <v>0</v>
      </c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>
        <f>SUM(DI67:DW72)</f>
        <v>0</v>
      </c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200">
        <f>SUM(DX67:EL72)</f>
        <v>200000</v>
      </c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2"/>
      <c r="EM66" s="200">
        <f>SUM(EM67:FA72)</f>
        <v>0</v>
      </c>
      <c r="EN66" s="201"/>
      <c r="EO66" s="201"/>
      <c r="EP66" s="201"/>
      <c r="EQ66" s="201"/>
      <c r="ER66" s="201"/>
      <c r="ES66" s="201"/>
      <c r="ET66" s="201"/>
      <c r="EU66" s="201"/>
      <c r="EV66" s="201"/>
      <c r="EW66" s="201"/>
      <c r="EX66" s="201"/>
      <c r="EY66" s="201"/>
      <c r="EZ66" s="201"/>
      <c r="FA66" s="202"/>
    </row>
    <row r="67" spans="1:157" s="4" customFormat="1" ht="19.5" customHeight="1">
      <c r="A67" s="189" t="s">
        <v>23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4"/>
      <c r="AR67" s="63"/>
      <c r="AS67" s="190">
        <v>244</v>
      </c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81" t="s">
        <v>213</v>
      </c>
      <c r="BK67" s="182">
        <f t="shared" si="2"/>
        <v>200000</v>
      </c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3"/>
      <c r="CB67" s="184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78"/>
      <c r="CS67" s="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>
        <v>200000</v>
      </c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9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1"/>
    </row>
    <row r="68" spans="1:157" s="4" customFormat="1" ht="19.5" customHeight="1">
      <c r="A68" s="189" t="s">
        <v>23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4"/>
      <c r="AR68" s="63"/>
      <c r="AS68" s="190">
        <v>244</v>
      </c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81" t="s">
        <v>214</v>
      </c>
      <c r="BK68" s="182">
        <f t="shared" si="2"/>
        <v>0</v>
      </c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4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78"/>
      <c r="CS68" s="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9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1"/>
    </row>
    <row r="69" spans="1:157" s="4" customFormat="1" ht="19.5" customHeight="1">
      <c r="A69" s="189" t="s">
        <v>23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4"/>
      <c r="AR69" s="63"/>
      <c r="AS69" s="190">
        <v>244</v>
      </c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81" t="s">
        <v>215</v>
      </c>
      <c r="BK69" s="182">
        <f t="shared" si="2"/>
        <v>0</v>
      </c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83"/>
      <c r="CB69" s="184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78"/>
      <c r="CS69" s="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9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1"/>
    </row>
    <row r="70" spans="1:157" s="4" customFormat="1" ht="19.5" customHeight="1">
      <c r="A70" s="189" t="s">
        <v>23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4"/>
      <c r="AR70" s="63"/>
      <c r="AS70" s="190">
        <v>244</v>
      </c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81" t="s">
        <v>216</v>
      </c>
      <c r="BK70" s="182">
        <f t="shared" si="2"/>
        <v>0</v>
      </c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183"/>
      <c r="CB70" s="184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78"/>
      <c r="CS70" s="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9"/>
      <c r="EN70" s="180"/>
      <c r="EO70" s="180"/>
      <c r="EP70" s="180"/>
      <c r="EQ70" s="180"/>
      <c r="ER70" s="180"/>
      <c r="ES70" s="180"/>
      <c r="ET70" s="180"/>
      <c r="EU70" s="180"/>
      <c r="EV70" s="180"/>
      <c r="EW70" s="180"/>
      <c r="EX70" s="180"/>
      <c r="EY70" s="180"/>
      <c r="EZ70" s="180"/>
      <c r="FA70" s="181"/>
    </row>
    <row r="71" spans="1:157" s="4" customFormat="1" ht="19.5" customHeight="1">
      <c r="A71" s="189" t="s">
        <v>23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4"/>
      <c r="AR71" s="63"/>
      <c r="AS71" s="190">
        <v>244</v>
      </c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81" t="s">
        <v>217</v>
      </c>
      <c r="BK71" s="182">
        <f t="shared" si="2"/>
        <v>0</v>
      </c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4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78"/>
      <c r="CS71" s="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8"/>
      <c r="EM71" s="179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1"/>
    </row>
    <row r="72" spans="1:157" s="4" customFormat="1" ht="19.5" customHeight="1">
      <c r="A72" s="189" t="s">
        <v>23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4"/>
      <c r="AR72" s="63"/>
      <c r="AS72" s="190">
        <v>244</v>
      </c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81" t="s">
        <v>218</v>
      </c>
      <c r="BK72" s="182">
        <f t="shared" si="2"/>
        <v>0</v>
      </c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3"/>
      <c r="BW72" s="183"/>
      <c r="BX72" s="183"/>
      <c r="BY72" s="183"/>
      <c r="BZ72" s="183"/>
      <c r="CA72" s="183"/>
      <c r="CB72" s="184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78"/>
      <c r="CS72" s="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9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1"/>
    </row>
    <row r="73" spans="1:157" s="4" customFormat="1" ht="37.5" customHeight="1">
      <c r="A73" s="189" t="s">
        <v>43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4"/>
      <c r="AR73" s="60">
        <v>300</v>
      </c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81"/>
      <c r="BK73" s="182">
        <f t="shared" si="1"/>
        <v>0</v>
      </c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4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78"/>
      <c r="CS73" s="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9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1"/>
    </row>
    <row r="74" spans="1:157" s="4" customFormat="1" ht="15" customHeight="1">
      <c r="A74" s="196" t="s">
        <v>1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8"/>
      <c r="AR74" s="63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81"/>
      <c r="BK74" s="191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3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78"/>
      <c r="CS74" s="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8"/>
      <c r="DV74" s="178"/>
      <c r="DW74" s="178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4"/>
      <c r="EL74" s="194"/>
      <c r="EM74" s="194"/>
      <c r="EN74" s="194"/>
      <c r="EO74" s="194"/>
      <c r="EP74" s="194"/>
      <c r="EQ74" s="194"/>
      <c r="ER74" s="194"/>
      <c r="ES74" s="194"/>
      <c r="ET74" s="194"/>
      <c r="EU74" s="194"/>
      <c r="EV74" s="194"/>
      <c r="EW74" s="194"/>
      <c r="EX74" s="194"/>
      <c r="EY74" s="194"/>
      <c r="EZ74" s="194"/>
      <c r="FA74" s="194"/>
    </row>
    <row r="75" spans="1:157" s="4" customFormat="1" ht="18.75">
      <c r="A75" s="189" t="s">
        <v>80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4"/>
      <c r="AR75" s="60">
        <v>310</v>
      </c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81"/>
      <c r="BK75" s="182">
        <f t="shared" si="1"/>
        <v>0</v>
      </c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  <c r="BZ75" s="183"/>
      <c r="CA75" s="183"/>
      <c r="CB75" s="184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78"/>
      <c r="CS75" s="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178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8"/>
      <c r="DV75" s="178"/>
      <c r="DW75" s="179"/>
      <c r="DX75" s="178"/>
      <c r="DY75" s="178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8"/>
      <c r="ER75" s="178"/>
      <c r="ES75" s="178"/>
      <c r="ET75" s="178"/>
      <c r="EU75" s="178"/>
      <c r="EV75" s="178"/>
      <c r="EW75" s="178"/>
      <c r="EX75" s="178"/>
      <c r="EY75" s="178"/>
      <c r="EZ75" s="178"/>
      <c r="FA75" s="178"/>
    </row>
    <row r="76" spans="1:157" s="4" customFormat="1" ht="18.75">
      <c r="A76" s="189" t="s">
        <v>81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4"/>
      <c r="AR76" s="60">
        <v>320</v>
      </c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81"/>
      <c r="BK76" s="182">
        <f t="shared" si="1"/>
        <v>0</v>
      </c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4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78"/>
      <c r="CS76" s="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5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78"/>
      <c r="ER76" s="178"/>
      <c r="ES76" s="178"/>
      <c r="ET76" s="178"/>
      <c r="EU76" s="178"/>
      <c r="EV76" s="178"/>
      <c r="EW76" s="178"/>
      <c r="EX76" s="178"/>
      <c r="EY76" s="178"/>
      <c r="EZ76" s="178"/>
      <c r="FA76" s="178"/>
    </row>
    <row r="77" spans="1:157" s="4" customFormat="1" ht="18.75">
      <c r="A77" s="189" t="s">
        <v>82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4"/>
      <c r="AR77" s="60">
        <v>400</v>
      </c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81"/>
      <c r="BK77" s="182">
        <f t="shared" si="1"/>
        <v>0</v>
      </c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4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78"/>
      <c r="CS77" s="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9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  <c r="DV77" s="178"/>
      <c r="DW77" s="178"/>
      <c r="DX77" s="179"/>
      <c r="DY77" s="180"/>
      <c r="DZ77" s="180"/>
      <c r="EA77" s="180"/>
      <c r="EB77" s="180"/>
      <c r="EC77" s="180"/>
      <c r="ED77" s="180"/>
      <c r="EE77" s="180"/>
      <c r="EF77" s="180"/>
      <c r="EG77" s="180"/>
      <c r="EH77" s="180"/>
      <c r="EI77" s="180"/>
      <c r="EJ77" s="180"/>
      <c r="EK77" s="180"/>
      <c r="EL77" s="181"/>
      <c r="EM77" s="179"/>
      <c r="EN77" s="180"/>
      <c r="EO77" s="180"/>
      <c r="EP77" s="180"/>
      <c r="EQ77" s="180"/>
      <c r="ER77" s="180"/>
      <c r="ES77" s="180"/>
      <c r="ET77" s="180"/>
      <c r="EU77" s="180"/>
      <c r="EV77" s="180"/>
      <c r="EW77" s="180"/>
      <c r="EX77" s="180"/>
      <c r="EY77" s="180"/>
      <c r="EZ77" s="180"/>
      <c r="FA77" s="181"/>
    </row>
    <row r="78" spans="1:157" s="4" customFormat="1" ht="18.75">
      <c r="A78" s="189" t="s">
        <v>1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4"/>
      <c r="AR78" s="63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81"/>
      <c r="BK78" s="191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3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78"/>
      <c r="CS78" s="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9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</row>
    <row r="79" spans="1:157" s="4" customFormat="1" ht="18.75">
      <c r="A79" s="189" t="s">
        <v>83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4"/>
      <c r="AR79" s="60">
        <v>410</v>
      </c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81"/>
      <c r="BK79" s="182">
        <f t="shared" si="1"/>
        <v>0</v>
      </c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183"/>
      <c r="BZ79" s="183"/>
      <c r="CA79" s="183"/>
      <c r="CB79" s="184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78"/>
      <c r="CS79" s="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</row>
    <row r="80" spans="1:157" s="4" customFormat="1" ht="18.75">
      <c r="A80" s="189" t="s">
        <v>84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4"/>
      <c r="AR80" s="60">
        <v>420</v>
      </c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81"/>
      <c r="BK80" s="182">
        <f t="shared" si="1"/>
        <v>0</v>
      </c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4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78"/>
      <c r="CS80" s="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8"/>
      <c r="EO80" s="178"/>
      <c r="EP80" s="178"/>
      <c r="EQ80" s="178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</row>
    <row r="81" spans="1:157" s="4" customFormat="1" ht="18.75">
      <c r="A81" s="189" t="s">
        <v>85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4"/>
      <c r="AR81" s="60">
        <v>500</v>
      </c>
      <c r="AS81" s="179" t="s">
        <v>55</v>
      </c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1"/>
      <c r="BJ81" s="78" t="s">
        <v>55</v>
      </c>
      <c r="BK81" s="182">
        <f t="shared" si="1"/>
        <v>0</v>
      </c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4"/>
      <c r="CC81" s="179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0"/>
      <c r="CQ81" s="181"/>
      <c r="CR81" s="77"/>
      <c r="CS81" s="78"/>
      <c r="CT81" s="180"/>
      <c r="CU81" s="180"/>
      <c r="CV81" s="180"/>
      <c r="CW81" s="180"/>
      <c r="CX81" s="180"/>
      <c r="CY81" s="180"/>
      <c r="CZ81" s="180"/>
      <c r="DA81" s="180"/>
      <c r="DB81" s="180"/>
      <c r="DC81" s="180"/>
      <c r="DD81" s="180"/>
      <c r="DE81" s="180"/>
      <c r="DF81" s="180"/>
      <c r="DG81" s="180"/>
      <c r="DH81" s="181"/>
      <c r="DI81" s="179"/>
      <c r="DJ81" s="180"/>
      <c r="DK81" s="180"/>
      <c r="DL81" s="180"/>
      <c r="DM81" s="180"/>
      <c r="DN81" s="180"/>
      <c r="DO81" s="180"/>
      <c r="DP81" s="180"/>
      <c r="DQ81" s="180"/>
      <c r="DR81" s="180"/>
      <c r="DS81" s="180"/>
      <c r="DT81" s="180"/>
      <c r="DU81" s="180"/>
      <c r="DV81" s="180"/>
      <c r="DW81" s="181"/>
      <c r="DX81" s="179"/>
      <c r="DY81" s="180"/>
      <c r="DZ81" s="180"/>
      <c r="EA81" s="180"/>
      <c r="EB81" s="180"/>
      <c r="EC81" s="180"/>
      <c r="ED81" s="180"/>
      <c r="EE81" s="180"/>
      <c r="EF81" s="180"/>
      <c r="EG81" s="180"/>
      <c r="EH81" s="180"/>
      <c r="EI81" s="180"/>
      <c r="EJ81" s="180"/>
      <c r="EK81" s="180"/>
      <c r="EL81" s="181"/>
      <c r="EM81" s="179"/>
      <c r="EN81" s="180"/>
      <c r="EO81" s="180"/>
      <c r="EP81" s="180"/>
      <c r="EQ81" s="180"/>
      <c r="ER81" s="180"/>
      <c r="ES81" s="180"/>
      <c r="ET81" s="180"/>
      <c r="EU81" s="180"/>
      <c r="EV81" s="180"/>
      <c r="EW81" s="180"/>
      <c r="EX81" s="180"/>
      <c r="EY81" s="180"/>
      <c r="EZ81" s="180"/>
      <c r="FA81" s="181"/>
    </row>
    <row r="82" spans="1:157" s="4" customFormat="1" ht="18.75">
      <c r="A82" s="189" t="s">
        <v>86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4"/>
      <c r="AR82" s="60">
        <v>600</v>
      </c>
      <c r="AS82" s="179" t="s">
        <v>55</v>
      </c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1"/>
      <c r="BJ82" s="78" t="s">
        <v>55</v>
      </c>
      <c r="BK82" s="182">
        <f t="shared" si="1"/>
        <v>0</v>
      </c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4"/>
      <c r="CC82" s="179"/>
      <c r="CD82" s="180"/>
      <c r="CE82" s="180"/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0"/>
      <c r="CQ82" s="181"/>
      <c r="CR82" s="77"/>
      <c r="CS82" s="78"/>
      <c r="CT82" s="180"/>
      <c r="CU82" s="180"/>
      <c r="CV82" s="180"/>
      <c r="CW82" s="180"/>
      <c r="CX82" s="180"/>
      <c r="CY82" s="180"/>
      <c r="CZ82" s="180"/>
      <c r="DA82" s="180"/>
      <c r="DB82" s="180"/>
      <c r="DC82" s="180"/>
      <c r="DD82" s="180"/>
      <c r="DE82" s="180"/>
      <c r="DF82" s="180"/>
      <c r="DG82" s="180"/>
      <c r="DH82" s="181"/>
      <c r="DI82" s="179"/>
      <c r="DJ82" s="180"/>
      <c r="DK82" s="180"/>
      <c r="DL82" s="180"/>
      <c r="DM82" s="180"/>
      <c r="DN82" s="180"/>
      <c r="DO82" s="180"/>
      <c r="DP82" s="180"/>
      <c r="DQ82" s="180"/>
      <c r="DR82" s="180"/>
      <c r="DS82" s="180"/>
      <c r="DT82" s="180"/>
      <c r="DU82" s="180"/>
      <c r="DV82" s="180"/>
      <c r="DW82" s="181"/>
      <c r="DX82" s="179"/>
      <c r="DY82" s="180"/>
      <c r="DZ82" s="180"/>
      <c r="EA82" s="180"/>
      <c r="EB82" s="180"/>
      <c r="EC82" s="180"/>
      <c r="ED82" s="180"/>
      <c r="EE82" s="180"/>
      <c r="EF82" s="180"/>
      <c r="EG82" s="180"/>
      <c r="EH82" s="180"/>
      <c r="EI82" s="180"/>
      <c r="EJ82" s="180"/>
      <c r="EK82" s="180"/>
      <c r="EL82" s="181"/>
      <c r="EM82" s="179"/>
      <c r="EN82" s="180"/>
      <c r="EO82" s="180"/>
      <c r="EP82" s="180"/>
      <c r="EQ82" s="180"/>
      <c r="ER82" s="180"/>
      <c r="ES82" s="180"/>
      <c r="ET82" s="180"/>
      <c r="EU82" s="180"/>
      <c r="EV82" s="180"/>
      <c r="EW82" s="180"/>
      <c r="EX82" s="180"/>
      <c r="EY82" s="180"/>
      <c r="EZ82" s="180"/>
      <c r="FA82" s="181"/>
    </row>
    <row r="83" ht="10.5" customHeight="1"/>
    <row r="84" spans="1:157" ht="39.75" customHeight="1">
      <c r="A84" s="138" t="s">
        <v>94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8"/>
      <c r="DU84" s="138"/>
      <c r="DV84" s="138"/>
      <c r="DW84" s="138"/>
      <c r="DX84" s="138"/>
      <c r="DY84" s="138"/>
      <c r="DZ84" s="138"/>
      <c r="EA84" s="138"/>
      <c r="EB84" s="138"/>
      <c r="EC84" s="138"/>
      <c r="ED84" s="138"/>
      <c r="EE84" s="138"/>
      <c r="EF84" s="138"/>
      <c r="EG84" s="138"/>
      <c r="EH84" s="138"/>
      <c r="EI84" s="138"/>
      <c r="EJ84" s="138"/>
      <c r="EK84" s="138"/>
      <c r="EL84" s="138"/>
      <c r="EM84" s="138"/>
      <c r="EN84" s="138"/>
      <c r="EO84" s="138"/>
      <c r="EP84" s="138"/>
      <c r="EQ84" s="138"/>
      <c r="ER84" s="138"/>
      <c r="ES84" s="138"/>
      <c r="ET84" s="138"/>
      <c r="EU84" s="138"/>
      <c r="EV84" s="138"/>
      <c r="EW84" s="138"/>
      <c r="EX84" s="138"/>
      <c r="EY84" s="138"/>
      <c r="EZ84" s="138"/>
      <c r="FA84" s="138"/>
    </row>
    <row r="85" spans="1:157" ht="18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67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</row>
    <row r="86" spans="1:157" ht="37.5" customHeight="1">
      <c r="A86" s="138" t="s">
        <v>87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8"/>
      <c r="DE86" s="138"/>
      <c r="DF86" s="138"/>
      <c r="DG86" s="138"/>
      <c r="DH86" s="138"/>
      <c r="DI86" s="138"/>
      <c r="DJ86" s="138"/>
      <c r="DK86" s="138"/>
      <c r="DL86" s="138"/>
      <c r="DM86" s="138"/>
      <c r="DN86" s="138"/>
      <c r="DO86" s="138"/>
      <c r="DP86" s="138"/>
      <c r="DQ86" s="138"/>
      <c r="DR86" s="138"/>
      <c r="DS86" s="138"/>
      <c r="DT86" s="138"/>
      <c r="DU86" s="138"/>
      <c r="DV86" s="138"/>
      <c r="DW86" s="138"/>
      <c r="DX86" s="138"/>
      <c r="DY86" s="138"/>
      <c r="DZ86" s="138"/>
      <c r="EA86" s="138"/>
      <c r="EB86" s="138"/>
      <c r="EC86" s="138"/>
      <c r="ED86" s="138"/>
      <c r="EE86" s="138"/>
      <c r="EF86" s="138"/>
      <c r="EG86" s="138"/>
      <c r="EH86" s="138"/>
      <c r="EI86" s="138"/>
      <c r="EJ86" s="138"/>
      <c r="EK86" s="138"/>
      <c r="EL86" s="138"/>
      <c r="EM86" s="138"/>
      <c r="EN86" s="138"/>
      <c r="EO86" s="138"/>
      <c r="EP86" s="138"/>
      <c r="EQ86" s="138"/>
      <c r="ER86" s="138"/>
      <c r="ES86" s="138"/>
      <c r="ET86" s="138"/>
      <c r="EU86" s="138"/>
      <c r="EV86" s="138"/>
      <c r="EW86" s="138"/>
      <c r="EX86" s="138"/>
      <c r="EY86" s="138"/>
      <c r="EZ86" s="138"/>
      <c r="FA86" s="138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57.75" customHeight="1">
      <c r="A88" s="138" t="s">
        <v>95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8"/>
      <c r="DE88" s="138"/>
      <c r="DF88" s="138"/>
      <c r="DG88" s="138"/>
      <c r="DH88" s="138"/>
      <c r="DI88" s="138"/>
      <c r="DJ88" s="138"/>
      <c r="DK88" s="138"/>
      <c r="DL88" s="138"/>
      <c r="DM88" s="138"/>
      <c r="DN88" s="138"/>
      <c r="DO88" s="138"/>
      <c r="DP88" s="138"/>
      <c r="DQ88" s="138"/>
      <c r="DR88" s="138"/>
      <c r="DS88" s="138"/>
      <c r="DT88" s="138"/>
      <c r="DU88" s="138"/>
      <c r="DV88" s="138"/>
      <c r="DW88" s="138"/>
      <c r="DX88" s="138"/>
      <c r="DY88" s="138"/>
      <c r="DZ88" s="138"/>
      <c r="EA88" s="138"/>
      <c r="EB88" s="138"/>
      <c r="EC88" s="138"/>
      <c r="ED88" s="138"/>
      <c r="EE88" s="138"/>
      <c r="EF88" s="138"/>
      <c r="EG88" s="138"/>
      <c r="EH88" s="138"/>
      <c r="EI88" s="138"/>
      <c r="EJ88" s="138"/>
      <c r="EK88" s="138"/>
      <c r="EL88" s="138"/>
      <c r="EM88" s="138"/>
      <c r="EN88" s="138"/>
      <c r="EO88" s="138"/>
      <c r="EP88" s="138"/>
      <c r="EQ88" s="138"/>
      <c r="ER88" s="138"/>
      <c r="ES88" s="138"/>
      <c r="ET88" s="138"/>
      <c r="EU88" s="138"/>
      <c r="EV88" s="138"/>
      <c r="EW88" s="138"/>
      <c r="EX88" s="138"/>
      <c r="EY88" s="138"/>
      <c r="EZ88" s="138"/>
      <c r="FA88" s="138"/>
    </row>
  </sheetData>
  <sheetProtection/>
  <mergeCells count="604">
    <mergeCell ref="DX72:EL72"/>
    <mergeCell ref="EM72:FA72"/>
    <mergeCell ref="A72:AQ72"/>
    <mergeCell ref="AS72:BI72"/>
    <mergeCell ref="BK72:CB72"/>
    <mergeCell ref="CC72:CQ72"/>
    <mergeCell ref="CT72:DH72"/>
    <mergeCell ref="DI72:DW72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1:EL61"/>
    <mergeCell ref="EM61:FA61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1:AQ61"/>
    <mergeCell ref="AS61:BI61"/>
    <mergeCell ref="BK61:CB61"/>
    <mergeCell ref="CC61:CQ61"/>
    <mergeCell ref="CT61:DH61"/>
    <mergeCell ref="DI61:DW61"/>
    <mergeCell ref="EM19:FA19"/>
    <mergeCell ref="EM20:FA20"/>
    <mergeCell ref="EM17:FA17"/>
    <mergeCell ref="EM14:FA14"/>
    <mergeCell ref="EM10:FA10"/>
    <mergeCell ref="EM13:FA13"/>
    <mergeCell ref="EM15:FA15"/>
    <mergeCell ref="EM18:FA18"/>
    <mergeCell ref="EM38:FA38"/>
    <mergeCell ref="EM40:FA40"/>
    <mergeCell ref="EM41:FA41"/>
    <mergeCell ref="EM47:FA47"/>
    <mergeCell ref="EM48:FA48"/>
    <mergeCell ref="EM54:FA54"/>
    <mergeCell ref="EM42:FA42"/>
    <mergeCell ref="EM51:FA51"/>
    <mergeCell ref="DX65:EL65"/>
    <mergeCell ref="EM65:FA65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5:AQ65"/>
    <mergeCell ref="AS65:BI65"/>
    <mergeCell ref="BK65:CB65"/>
    <mergeCell ref="CC65:CQ65"/>
    <mergeCell ref="CT65:DH65"/>
    <mergeCell ref="DI65:DW65"/>
    <mergeCell ref="DX59:EL59"/>
    <mergeCell ref="EM59:FA59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9:AQ59"/>
    <mergeCell ref="AS59:BI59"/>
    <mergeCell ref="BK59:CB59"/>
    <mergeCell ref="CC59:CQ59"/>
    <mergeCell ref="CT59:DH59"/>
    <mergeCell ref="DI59:DW59"/>
    <mergeCell ref="EM58:FA58"/>
    <mergeCell ref="DX39:EL39"/>
    <mergeCell ref="EM39:FA39"/>
    <mergeCell ref="EM34:FA34"/>
    <mergeCell ref="A58:AQ58"/>
    <mergeCell ref="AS58:BI58"/>
    <mergeCell ref="BK58:CB58"/>
    <mergeCell ref="CC58:CQ58"/>
    <mergeCell ref="CT58:DH58"/>
    <mergeCell ref="DI58:DW58"/>
    <mergeCell ref="DX58:EL58"/>
    <mergeCell ref="A39:AQ39"/>
    <mergeCell ref="AS39:BI39"/>
    <mergeCell ref="BK39:CB39"/>
    <mergeCell ref="CC39:CQ39"/>
    <mergeCell ref="CT39:DH39"/>
    <mergeCell ref="DI39:DW39"/>
    <mergeCell ref="A40:AQ40"/>
    <mergeCell ref="AS40:BI40"/>
    <mergeCell ref="BK40:CB40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A37:AQ37"/>
    <mergeCell ref="AS37:BI37"/>
    <mergeCell ref="BK37:CB37"/>
    <mergeCell ref="CC37:CQ37"/>
    <mergeCell ref="CT37:DH37"/>
    <mergeCell ref="DI37:DW37"/>
    <mergeCell ref="CC7:FA7"/>
    <mergeCell ref="CC8:CQ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BK7:CB9"/>
    <mergeCell ref="DX10:EL10"/>
    <mergeCell ref="A11:AQ11"/>
    <mergeCell ref="AS11:BI11"/>
    <mergeCell ref="BK11:CB11"/>
    <mergeCell ref="CC11:CQ11"/>
    <mergeCell ref="CT11:DH11"/>
    <mergeCell ref="DI11:DW11"/>
    <mergeCell ref="DX11:EL11"/>
    <mergeCell ref="A10:AQ10"/>
    <mergeCell ref="AS10:BI10"/>
    <mergeCell ref="DX13:EL13"/>
    <mergeCell ref="A12:AQ12"/>
    <mergeCell ref="AS12:BI12"/>
    <mergeCell ref="BK12:CB12"/>
    <mergeCell ref="CC12:CQ12"/>
    <mergeCell ref="CT12:DH12"/>
    <mergeCell ref="DI12:DW12"/>
    <mergeCell ref="DX12:EL12"/>
    <mergeCell ref="A13:AQ13"/>
    <mergeCell ref="AS13:BI13"/>
    <mergeCell ref="CT13:DH13"/>
    <mergeCell ref="DI13:DW13"/>
    <mergeCell ref="A14:AQ14"/>
    <mergeCell ref="AS14:BI14"/>
    <mergeCell ref="BK14:CB14"/>
    <mergeCell ref="CC14:CQ14"/>
    <mergeCell ref="CT14:DH14"/>
    <mergeCell ref="DI14:DW14"/>
    <mergeCell ref="A15:AQ15"/>
    <mergeCell ref="AS15:BI15"/>
    <mergeCell ref="BK15:CB15"/>
    <mergeCell ref="CC15:CQ15"/>
    <mergeCell ref="CT15:DH15"/>
    <mergeCell ref="DI15:DW15"/>
    <mergeCell ref="A16:AQ16"/>
    <mergeCell ref="AS16:BI16"/>
    <mergeCell ref="BK16:CB16"/>
    <mergeCell ref="CC16:CQ16"/>
    <mergeCell ref="CT16:DH16"/>
    <mergeCell ref="DI16:DW16"/>
    <mergeCell ref="A17:AQ17"/>
    <mergeCell ref="CC17:CQ17"/>
    <mergeCell ref="CT17:DH17"/>
    <mergeCell ref="DI17:DW17"/>
    <mergeCell ref="DX17:EL17"/>
    <mergeCell ref="A18:AQ18"/>
    <mergeCell ref="AS18:BI18"/>
    <mergeCell ref="BK18:CB18"/>
    <mergeCell ref="CC18:CQ18"/>
    <mergeCell ref="CT18:DH18"/>
    <mergeCell ref="DI18:DW18"/>
    <mergeCell ref="DX18:EL18"/>
    <mergeCell ref="A19:AQ19"/>
    <mergeCell ref="AS19:BI19"/>
    <mergeCell ref="BK19:CB19"/>
    <mergeCell ref="CC19:CQ19"/>
    <mergeCell ref="CT19:DH19"/>
    <mergeCell ref="DI19:DW19"/>
    <mergeCell ref="DX19:EL19"/>
    <mergeCell ref="A21:AQ21"/>
    <mergeCell ref="AS21:BI21"/>
    <mergeCell ref="BK21:CB21"/>
    <mergeCell ref="CC21:CQ21"/>
    <mergeCell ref="CT21:DH21"/>
    <mergeCell ref="A20:AQ20"/>
    <mergeCell ref="AS20:BI20"/>
    <mergeCell ref="BK20:CB20"/>
    <mergeCell ref="CC20:CQ20"/>
    <mergeCell ref="CT20:DH20"/>
    <mergeCell ref="A22:AQ22"/>
    <mergeCell ref="AS22:BI22"/>
    <mergeCell ref="BK22:CB22"/>
    <mergeCell ref="CC22:CQ22"/>
    <mergeCell ref="CT22:DH22"/>
    <mergeCell ref="DI22:DW22"/>
    <mergeCell ref="A23:AQ23"/>
    <mergeCell ref="AS23:BI23"/>
    <mergeCell ref="BK23:CB23"/>
    <mergeCell ref="CC23:CQ23"/>
    <mergeCell ref="CT23:DH23"/>
    <mergeCell ref="DI23:DW23"/>
    <mergeCell ref="CT24:DH24"/>
    <mergeCell ref="DI24:DW24"/>
    <mergeCell ref="DX22:EL22"/>
    <mergeCell ref="EM22:FA22"/>
    <mergeCell ref="DX23:EL23"/>
    <mergeCell ref="DX24:EL24"/>
    <mergeCell ref="DI26:DW26"/>
    <mergeCell ref="DX26:EL26"/>
    <mergeCell ref="A25:AQ25"/>
    <mergeCell ref="AS25:BI25"/>
    <mergeCell ref="BK25:CB25"/>
    <mergeCell ref="CC25:CQ25"/>
    <mergeCell ref="CT25:DH25"/>
    <mergeCell ref="DI25:DW25"/>
    <mergeCell ref="A24:AQ24"/>
    <mergeCell ref="AS24:BI24"/>
    <mergeCell ref="A26:AQ26"/>
    <mergeCell ref="AS26:BI26"/>
    <mergeCell ref="BK26:CB26"/>
    <mergeCell ref="CC26:CQ26"/>
    <mergeCell ref="BK24:CB24"/>
    <mergeCell ref="CC24:CQ24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CT26:DH26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A33:AQ33"/>
    <mergeCell ref="AS33:BI33"/>
    <mergeCell ref="BK33:CB33"/>
    <mergeCell ref="CC33:CQ33"/>
    <mergeCell ref="CT33:DH33"/>
    <mergeCell ref="DI33:DW33"/>
    <mergeCell ref="BK34:CB34"/>
    <mergeCell ref="CC34:CQ34"/>
    <mergeCell ref="CT34:DH34"/>
    <mergeCell ref="DI34:DW34"/>
    <mergeCell ref="DX32:EL32"/>
    <mergeCell ref="EM32:FA32"/>
    <mergeCell ref="DX33:EL33"/>
    <mergeCell ref="EM33:FA33"/>
    <mergeCell ref="DX34:EL34"/>
    <mergeCell ref="A35:AQ35"/>
    <mergeCell ref="AS35:BI35"/>
    <mergeCell ref="BK35:CB35"/>
    <mergeCell ref="CC35:CQ35"/>
    <mergeCell ref="CT35:DH35"/>
    <mergeCell ref="DI35:DW35"/>
    <mergeCell ref="DX35:EL35"/>
    <mergeCell ref="A34:AQ34"/>
    <mergeCell ref="AS34:BI34"/>
    <mergeCell ref="EM35:FA35"/>
    <mergeCell ref="A36:AQ36"/>
    <mergeCell ref="AS36:BI36"/>
    <mergeCell ref="BK36:CB36"/>
    <mergeCell ref="CC36:CQ36"/>
    <mergeCell ref="CT36:DH36"/>
    <mergeCell ref="DI36:DW36"/>
    <mergeCell ref="BK41:CB41"/>
    <mergeCell ref="CC41:CQ41"/>
    <mergeCell ref="CT41:DH41"/>
    <mergeCell ref="DI41:DW41"/>
    <mergeCell ref="DX36:EL36"/>
    <mergeCell ref="EM36:FA36"/>
    <mergeCell ref="CC40:CQ40"/>
    <mergeCell ref="CT40:DH40"/>
    <mergeCell ref="DI40:DW40"/>
    <mergeCell ref="DX40:EL40"/>
    <mergeCell ref="DX41:EL41"/>
    <mergeCell ref="A42:AQ42"/>
    <mergeCell ref="AS42:BI42"/>
    <mergeCell ref="BK42:CB42"/>
    <mergeCell ref="CC42:CQ42"/>
    <mergeCell ref="CT42:DH42"/>
    <mergeCell ref="DI42:DW42"/>
    <mergeCell ref="DX42:EL42"/>
    <mergeCell ref="A41:AQ41"/>
    <mergeCell ref="AS41:BI41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A46:AQ46"/>
    <mergeCell ref="AS46:BI46"/>
    <mergeCell ref="BK46:CB46"/>
    <mergeCell ref="CC46:CQ46"/>
    <mergeCell ref="CT46:DH46"/>
    <mergeCell ref="DI46:DW46"/>
    <mergeCell ref="BK47:CB47"/>
    <mergeCell ref="CC47:CQ47"/>
    <mergeCell ref="CT47:DH47"/>
    <mergeCell ref="DI47:DW47"/>
    <mergeCell ref="DX45:EL45"/>
    <mergeCell ref="EN45:FA45"/>
    <mergeCell ref="DX46:EL46"/>
    <mergeCell ref="EN46:FA46"/>
    <mergeCell ref="DX47:EL47"/>
    <mergeCell ref="A48:AQ48"/>
    <mergeCell ref="AS48:BI48"/>
    <mergeCell ref="BK48:CB48"/>
    <mergeCell ref="CC48:CQ48"/>
    <mergeCell ref="CT48:DH48"/>
    <mergeCell ref="DI48:DW48"/>
    <mergeCell ref="DX48:EL48"/>
    <mergeCell ref="A47:AQ47"/>
    <mergeCell ref="AS47:BI47"/>
    <mergeCell ref="EM50:FA50"/>
    <mergeCell ref="A49:AQ49"/>
    <mergeCell ref="AS49:BI49"/>
    <mergeCell ref="BK49:CB49"/>
    <mergeCell ref="CC49:CQ49"/>
    <mergeCell ref="CT49:DH49"/>
    <mergeCell ref="DI49:DW49"/>
    <mergeCell ref="DI51:DW51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1:AQ51"/>
    <mergeCell ref="AS53:BI53"/>
    <mergeCell ref="BK53:CB53"/>
    <mergeCell ref="CC53:CQ53"/>
    <mergeCell ref="CT53:DH53"/>
    <mergeCell ref="DI53:DW53"/>
    <mergeCell ref="DX51:EL51"/>
    <mergeCell ref="AS51:BI51"/>
    <mergeCell ref="BK51:CB51"/>
    <mergeCell ref="CC51:CQ51"/>
    <mergeCell ref="CT51:DH51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A53:AQ53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DI82:DW82"/>
    <mergeCell ref="DX82:EL82"/>
    <mergeCell ref="EM82:FA82"/>
    <mergeCell ref="A81:AQ81"/>
    <mergeCell ref="AS81:BI81"/>
    <mergeCell ref="BK81:CB81"/>
    <mergeCell ref="CC81:CQ81"/>
    <mergeCell ref="CT81:DH81"/>
    <mergeCell ref="DI81:DW81"/>
    <mergeCell ref="A84:FA84"/>
    <mergeCell ref="A86:FA86"/>
    <mergeCell ref="A88:FA88"/>
    <mergeCell ref="DX81:EL81"/>
    <mergeCell ref="EM81:FA81"/>
    <mergeCell ref="A82:AQ82"/>
    <mergeCell ref="AS82:BI82"/>
    <mergeCell ref="BK82:CB82"/>
    <mergeCell ref="CC82:CQ82"/>
    <mergeCell ref="CT82:DH82"/>
    <mergeCell ref="DX15:EL15"/>
    <mergeCell ref="EM11:FA11"/>
    <mergeCell ref="EM12:FA12"/>
    <mergeCell ref="EM16:FA16"/>
    <mergeCell ref="AS17:BI17"/>
    <mergeCell ref="BK17:CB17"/>
    <mergeCell ref="DX16:EL16"/>
    <mergeCell ref="DX14:EL14"/>
    <mergeCell ref="BK13:CB13"/>
    <mergeCell ref="CC13:CQ13"/>
    <mergeCell ref="EM25:FA25"/>
    <mergeCell ref="DX20:EL20"/>
    <mergeCell ref="DI21:DW21"/>
    <mergeCell ref="DX21:EL21"/>
    <mergeCell ref="EM21:FA21"/>
    <mergeCell ref="EM23:FA23"/>
    <mergeCell ref="EM24:FA24"/>
    <mergeCell ref="DX25:EL25"/>
    <mergeCell ref="DI20:DW20"/>
  </mergeCells>
  <printOptions horizontalCentered="1"/>
  <pageMargins left="0.15748031496062992" right="0.11811023622047245" top="0.31496062992125984" bottom="0.2755905511811024" header="0.1968503937007874" footer="0.196850393700787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88"/>
  <sheetViews>
    <sheetView view="pageBreakPreview" zoomScale="80" zoomScaleNormal="80" zoomScaleSheetLayoutView="80" workbookViewId="0" topLeftCell="A4">
      <pane xSplit="62" ySplit="7" topLeftCell="BK75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A6" sqref="A6:FA9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0" t="s">
        <v>119</v>
      </c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</row>
    <row r="3" spans="131:156" ht="15"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</row>
    <row r="4" spans="1:142" s="3" customFormat="1" ht="28.5" customHeight="1">
      <c r="A4" s="171" t="s">
        <v>192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 customHeight="1">
      <c r="A6" s="262" t="s">
        <v>0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3" t="s">
        <v>47</v>
      </c>
      <c r="AS6" s="262" t="s">
        <v>48</v>
      </c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 t="s">
        <v>49</v>
      </c>
      <c r="BK6" s="264" t="s">
        <v>118</v>
      </c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5"/>
      <c r="EI6" s="265"/>
      <c r="EJ6" s="265"/>
      <c r="EK6" s="265"/>
      <c r="EL6" s="265"/>
      <c r="EM6" s="265"/>
      <c r="EN6" s="265"/>
      <c r="EO6" s="265"/>
      <c r="EP6" s="265"/>
      <c r="EQ6" s="265"/>
      <c r="ER6" s="265"/>
      <c r="ES6" s="265"/>
      <c r="ET6" s="265"/>
      <c r="EU6" s="265"/>
      <c r="EV6" s="265"/>
      <c r="EW6" s="265"/>
      <c r="EX6" s="265"/>
      <c r="EY6" s="265"/>
      <c r="EZ6" s="265"/>
      <c r="FA6" s="266"/>
    </row>
    <row r="7" spans="1:157" ht="16.5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3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 t="s">
        <v>34</v>
      </c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 t="s">
        <v>50</v>
      </c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2"/>
    </row>
    <row r="8" spans="1:157" ht="91.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3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 t="s">
        <v>177</v>
      </c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 t="s">
        <v>167</v>
      </c>
      <c r="CS8" s="262" t="s">
        <v>191</v>
      </c>
      <c r="CT8" s="262" t="s">
        <v>51</v>
      </c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3" t="s">
        <v>56</v>
      </c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2" t="s">
        <v>52</v>
      </c>
      <c r="DY8" s="262"/>
      <c r="DZ8" s="262"/>
      <c r="EA8" s="262"/>
      <c r="EB8" s="262"/>
      <c r="EC8" s="262"/>
      <c r="ED8" s="262"/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62"/>
      <c r="EU8" s="262"/>
      <c r="EV8" s="262"/>
      <c r="EW8" s="262"/>
      <c r="EX8" s="262"/>
      <c r="EY8" s="262"/>
      <c r="EZ8" s="262"/>
      <c r="FA8" s="262"/>
    </row>
    <row r="9" spans="1:157" ht="72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3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2" t="s">
        <v>53</v>
      </c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4" t="s">
        <v>54</v>
      </c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6"/>
    </row>
    <row r="10" spans="1:157" s="2" customFormat="1" ht="15.75" customHeight="1">
      <c r="A10" s="251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3"/>
      <c r="AR10" s="98">
        <v>2</v>
      </c>
      <c r="AS10" s="251">
        <v>3</v>
      </c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3"/>
      <c r="BJ10" s="99">
        <v>4</v>
      </c>
      <c r="BK10" s="251">
        <v>5</v>
      </c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3"/>
      <c r="CC10" s="251">
        <v>6</v>
      </c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3"/>
      <c r="CR10" s="97">
        <v>7</v>
      </c>
      <c r="CS10" s="99">
        <v>8</v>
      </c>
      <c r="CT10" s="251">
        <v>9</v>
      </c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3"/>
      <c r="DI10" s="242">
        <v>10</v>
      </c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4"/>
      <c r="DX10" s="242">
        <v>11</v>
      </c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4"/>
      <c r="EM10" s="242">
        <v>12</v>
      </c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4"/>
    </row>
    <row r="11" spans="1:157" s="4" customFormat="1" ht="18.75" customHeight="1">
      <c r="A11" s="245" t="s">
        <v>14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7"/>
      <c r="AR11" s="60">
        <v>100</v>
      </c>
      <c r="AS11" s="179" t="s">
        <v>55</v>
      </c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1"/>
      <c r="BJ11" s="78" t="s">
        <v>55</v>
      </c>
      <c r="BK11" s="248">
        <f>BK12+BK13+BK14+BK15+BK16+BK17+BK18+BK19+BK20</f>
        <v>6136117</v>
      </c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50"/>
      <c r="CC11" s="248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50"/>
      <c r="CR11" s="74"/>
      <c r="CS11" s="75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50"/>
      <c r="DI11" s="179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1"/>
      <c r="DX11" s="179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1"/>
      <c r="EM11" s="179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1"/>
    </row>
    <row r="12" spans="1:157" s="4" customFormat="1" ht="15.75" customHeight="1">
      <c r="A12" s="239" t="s">
        <v>6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1"/>
      <c r="AR12" s="63"/>
      <c r="AS12" s="179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1"/>
      <c r="BJ12" s="78"/>
      <c r="BK12" s="179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1"/>
      <c r="CC12" s="179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1"/>
      <c r="CR12" s="77"/>
      <c r="CS12" s="78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1"/>
      <c r="DI12" s="179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1"/>
      <c r="DX12" s="179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1"/>
      <c r="EM12" s="179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1"/>
    </row>
    <row r="13" spans="1:157" s="4" customFormat="1" ht="51.75" customHeight="1">
      <c r="A13" s="206" t="s">
        <v>178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8"/>
      <c r="AR13" s="60">
        <v>110</v>
      </c>
      <c r="AS13" s="186" t="s">
        <v>185</v>
      </c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8"/>
      <c r="BJ13" s="78"/>
      <c r="BK13" s="179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1"/>
      <c r="CC13" s="179" t="s">
        <v>55</v>
      </c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1"/>
      <c r="CR13" s="77" t="s">
        <v>55</v>
      </c>
      <c r="CS13" s="78" t="s">
        <v>55</v>
      </c>
      <c r="CT13" s="180" t="s">
        <v>55</v>
      </c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1"/>
      <c r="DI13" s="179" t="s">
        <v>55</v>
      </c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1"/>
      <c r="DX13" s="179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1"/>
      <c r="EM13" s="178" t="s">
        <v>55</v>
      </c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</row>
    <row r="14" spans="1:157" s="4" customFormat="1" ht="18.75" customHeight="1">
      <c r="A14" s="236" t="s">
        <v>57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8"/>
      <c r="AR14" s="60">
        <v>120</v>
      </c>
      <c r="AS14" s="186" t="s">
        <v>186</v>
      </c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8"/>
      <c r="BJ14" s="78"/>
      <c r="BK14" s="179">
        <f>CC14+CR14+DX14</f>
        <v>6136117</v>
      </c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1"/>
      <c r="CC14" s="179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1"/>
      <c r="CR14" s="77">
        <v>3048921</v>
      </c>
      <c r="CS14" s="78" t="s">
        <v>55</v>
      </c>
      <c r="CT14" s="179" t="s">
        <v>55</v>
      </c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1"/>
      <c r="DI14" s="179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1"/>
      <c r="DX14" s="179">
        <v>3087196</v>
      </c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1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</row>
    <row r="15" spans="1:157" s="4" customFormat="1" ht="34.5" customHeight="1">
      <c r="A15" s="236" t="s">
        <v>58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8"/>
      <c r="AR15" s="60">
        <v>130</v>
      </c>
      <c r="AS15" s="186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8"/>
      <c r="BJ15" s="78"/>
      <c r="BK15" s="179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1"/>
      <c r="CC15" s="179" t="s">
        <v>55</v>
      </c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1"/>
      <c r="CR15" s="77" t="s">
        <v>55</v>
      </c>
      <c r="CS15" s="78" t="s">
        <v>55</v>
      </c>
      <c r="CT15" s="179" t="s">
        <v>55</v>
      </c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1"/>
      <c r="DI15" s="179" t="s">
        <v>55</v>
      </c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179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1"/>
      <c r="EM15" s="178" t="s">
        <v>55</v>
      </c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</row>
    <row r="16" spans="1:157" s="4" customFormat="1" ht="18.75" customHeight="1">
      <c r="A16" s="189" t="s">
        <v>59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4"/>
      <c r="AR16" s="60">
        <v>150</v>
      </c>
      <c r="AS16" s="186" t="s">
        <v>187</v>
      </c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8"/>
      <c r="BJ16" s="78"/>
      <c r="BK16" s="179">
        <f>CC16+CS16</f>
        <v>0</v>
      </c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1"/>
      <c r="CC16" s="179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1"/>
      <c r="CR16" s="77" t="s">
        <v>55</v>
      </c>
      <c r="CS16" s="78"/>
      <c r="CT16" s="179" t="s">
        <v>55</v>
      </c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1"/>
      <c r="DI16" s="179" t="s">
        <v>55</v>
      </c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179" t="s">
        <v>55</v>
      </c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1"/>
      <c r="EM16" s="179" t="s">
        <v>55</v>
      </c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1"/>
    </row>
    <row r="17" spans="1:157" s="4" customFormat="1" ht="18.75" customHeight="1">
      <c r="A17" s="236" t="s">
        <v>60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8"/>
      <c r="AR17" s="60">
        <v>160</v>
      </c>
      <c r="AS17" s="186" t="s">
        <v>187</v>
      </c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8"/>
      <c r="BJ17" s="78"/>
      <c r="BK17" s="179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1"/>
      <c r="CC17" s="179" t="s">
        <v>55</v>
      </c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1"/>
      <c r="CR17" s="77" t="s">
        <v>55</v>
      </c>
      <c r="CS17" s="78" t="s">
        <v>55</v>
      </c>
      <c r="CT17" s="179" t="s">
        <v>55</v>
      </c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1"/>
      <c r="DI17" s="179" t="s">
        <v>55</v>
      </c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1"/>
      <c r="DX17" s="179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1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</row>
    <row r="18" spans="1:157" s="4" customFormat="1" ht="18.75" customHeight="1">
      <c r="A18" s="236" t="s">
        <v>61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8"/>
      <c r="AR18" s="60">
        <v>180</v>
      </c>
      <c r="AS18" s="203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5"/>
      <c r="BJ18" s="81"/>
      <c r="BK18" s="179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1"/>
      <c r="CC18" s="179" t="s">
        <v>55</v>
      </c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1"/>
      <c r="CR18" s="77" t="s">
        <v>55</v>
      </c>
      <c r="CS18" s="78" t="s">
        <v>55</v>
      </c>
      <c r="CT18" s="179" t="s">
        <v>55</v>
      </c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1"/>
      <c r="DI18" s="179" t="s">
        <v>55</v>
      </c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1"/>
      <c r="DX18" s="179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1"/>
      <c r="EM18" s="178" t="s">
        <v>55</v>
      </c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</row>
    <row r="19" spans="1:157" s="4" customFormat="1" ht="18.75" customHeight="1">
      <c r="A19" s="236" t="s">
        <v>62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8"/>
      <c r="AR19" s="60"/>
      <c r="AS19" s="203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5"/>
      <c r="BJ19" s="81"/>
      <c r="BK19" s="179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1"/>
      <c r="CC19" s="179" t="s">
        <v>55</v>
      </c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1"/>
      <c r="CR19" s="77" t="s">
        <v>55</v>
      </c>
      <c r="CS19" s="78" t="s">
        <v>55</v>
      </c>
      <c r="CT19" s="179" t="s">
        <v>55</v>
      </c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1"/>
      <c r="DI19" s="179" t="s">
        <v>55</v>
      </c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1"/>
      <c r="DX19" s="179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1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</row>
    <row r="20" spans="1:157" s="4" customFormat="1" ht="18.75" customHeight="1">
      <c r="A20" s="236" t="s">
        <v>63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8"/>
      <c r="AR20" s="60"/>
      <c r="AS20" s="203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5"/>
      <c r="BJ20" s="81"/>
      <c r="BK20" s="179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1"/>
      <c r="CC20" s="179" t="s">
        <v>55</v>
      </c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1"/>
      <c r="CR20" s="77" t="s">
        <v>55</v>
      </c>
      <c r="CS20" s="78" t="s">
        <v>55</v>
      </c>
      <c r="CT20" s="179" t="s">
        <v>55</v>
      </c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1"/>
      <c r="DI20" s="179" t="s">
        <v>55</v>
      </c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1"/>
      <c r="DX20" s="179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1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</row>
    <row r="21" spans="1:157" s="27" customFormat="1" ht="18.75" customHeight="1">
      <c r="A21" s="209" t="s">
        <v>64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1"/>
      <c r="AR21" s="93">
        <v>200</v>
      </c>
      <c r="AS21" s="212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4"/>
      <c r="BJ21" s="94"/>
      <c r="BK21" s="182">
        <f>BK22+BK27+BK34+BK47+BK50</f>
        <v>6136117</v>
      </c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4"/>
      <c r="CC21" s="182">
        <f>CC22+CC27+CC34+CC47+CC50</f>
        <v>0</v>
      </c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4"/>
      <c r="CR21" s="121">
        <f>CR22+CR27+CR34+CR47+CR50</f>
        <v>3048921</v>
      </c>
      <c r="CS21" s="124">
        <f>CS22+CS27+CS34+CS47+CS50</f>
        <v>0</v>
      </c>
      <c r="CT21" s="183">
        <f>CT22+CT27+CT34+CT47+CT50</f>
        <v>0</v>
      </c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4"/>
      <c r="DI21" s="182">
        <f>DI22+DI27+DI34+DI47+DI50</f>
        <v>0</v>
      </c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4"/>
      <c r="DX21" s="182">
        <f>DX22+DX27+DX34+DX47+DX50</f>
        <v>3087196</v>
      </c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4"/>
      <c r="EM21" s="185">
        <f>EM22+EM27+EM34+EM47+EM50</f>
        <v>0</v>
      </c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</row>
    <row r="22" spans="1:157" s="4" customFormat="1" ht="18.75" customHeight="1">
      <c r="A22" s="189" t="s">
        <v>72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4"/>
      <c r="AR22" s="60">
        <v>210</v>
      </c>
      <c r="AS22" s="203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5"/>
      <c r="BJ22" s="86">
        <v>210</v>
      </c>
      <c r="BK22" s="182">
        <f>CC22+CR22+CS22+CT22+DI22+DX22</f>
        <v>3656853</v>
      </c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4"/>
      <c r="CC22" s="182">
        <f>CC23+CC26</f>
        <v>0</v>
      </c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4"/>
      <c r="CR22" s="121">
        <f>CR23+CR26</f>
        <v>1383657</v>
      </c>
      <c r="CS22" s="124">
        <f>CS23+CS26</f>
        <v>0</v>
      </c>
      <c r="CT22" s="183">
        <f>CT23+CT26</f>
        <v>0</v>
      </c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4"/>
      <c r="DI22" s="182">
        <f>DI23+DI26</f>
        <v>0</v>
      </c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4"/>
      <c r="DX22" s="182">
        <f>DX23+DX26</f>
        <v>2273196</v>
      </c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4"/>
      <c r="EM22" s="185">
        <f>EM23+EM26</f>
        <v>0</v>
      </c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</row>
    <row r="23" spans="1:157" s="4" customFormat="1" ht="33" customHeight="1">
      <c r="A23" s="206" t="s">
        <v>65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8"/>
      <c r="AR23" s="60">
        <v>211</v>
      </c>
      <c r="AS23" s="203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5"/>
      <c r="BJ23" s="86" t="s">
        <v>190</v>
      </c>
      <c r="BK23" s="182">
        <f aca="true" t="shared" si="0" ref="BK23:BK53">CC23+CR23+CS23+CT23+DI23+DX23</f>
        <v>3656853</v>
      </c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4"/>
      <c r="CC23" s="182">
        <f>SUM(CC24:CQ25)</f>
        <v>0</v>
      </c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4"/>
      <c r="CR23" s="124">
        <f>SUM(CR24:CR25)</f>
        <v>1383657</v>
      </c>
      <c r="CS23" s="122">
        <f>SUM(CS24:CS25)</f>
        <v>0</v>
      </c>
      <c r="CT23" s="183">
        <f>SUM(CT24:DH25)</f>
        <v>0</v>
      </c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4"/>
      <c r="DI23" s="182">
        <f>SUM(DI24:DW25)</f>
        <v>0</v>
      </c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4"/>
      <c r="DX23" s="182">
        <f>SUM(DX24:EL25)</f>
        <v>2273196</v>
      </c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4"/>
      <c r="EM23" s="185">
        <f>SUM(EM24:FA25)</f>
        <v>0</v>
      </c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</row>
    <row r="24" spans="1:157" s="4" customFormat="1" ht="18.75" customHeight="1">
      <c r="A24" s="189" t="s">
        <v>15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4"/>
      <c r="AR24" s="63"/>
      <c r="AS24" s="203">
        <v>111</v>
      </c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5"/>
      <c r="BJ24" s="81" t="s">
        <v>197</v>
      </c>
      <c r="BK24" s="182">
        <f t="shared" si="0"/>
        <v>2848417</v>
      </c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4"/>
      <c r="CC24" s="179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1"/>
      <c r="CR24" s="77">
        <v>1062717</v>
      </c>
      <c r="CS24" s="78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1"/>
      <c r="DI24" s="179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1"/>
      <c r="DX24" s="179">
        <v>1785700</v>
      </c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1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</row>
    <row r="25" spans="1:157" s="4" customFormat="1" ht="18.75" customHeight="1">
      <c r="A25" s="189" t="s">
        <v>136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4"/>
      <c r="AR25" s="63"/>
      <c r="AS25" s="203">
        <v>119</v>
      </c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5"/>
      <c r="BJ25" s="81" t="s">
        <v>198</v>
      </c>
      <c r="BK25" s="182">
        <f t="shared" si="0"/>
        <v>808436</v>
      </c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4"/>
      <c r="CC25" s="179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1"/>
      <c r="CR25" s="77">
        <v>320940</v>
      </c>
      <c r="CS25" s="78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1"/>
      <c r="DI25" s="179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1"/>
      <c r="DX25" s="179">
        <v>487496</v>
      </c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1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</row>
    <row r="26" spans="1:157" s="4" customFormat="1" ht="24.75" customHeight="1">
      <c r="A26" s="206" t="s">
        <v>16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8"/>
      <c r="AR26" s="64"/>
      <c r="AS26" s="229">
        <v>112</v>
      </c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1"/>
      <c r="BJ26" s="95" t="s">
        <v>200</v>
      </c>
      <c r="BK26" s="232">
        <f t="shared" si="0"/>
        <v>0</v>
      </c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4"/>
      <c r="CC26" s="235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8"/>
      <c r="CR26" s="87"/>
      <c r="CS26" s="88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8"/>
      <c r="DI26" s="235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8"/>
      <c r="DX26" s="235"/>
      <c r="DY26" s="227"/>
      <c r="DZ26" s="227"/>
      <c r="EA26" s="227"/>
      <c r="EB26" s="227"/>
      <c r="EC26" s="227"/>
      <c r="ED26" s="227"/>
      <c r="EE26" s="227"/>
      <c r="EF26" s="227"/>
      <c r="EG26" s="227"/>
      <c r="EH26" s="227"/>
      <c r="EI26" s="227"/>
      <c r="EJ26" s="227"/>
      <c r="EK26" s="227"/>
      <c r="EL26" s="228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</row>
    <row r="27" spans="1:157" s="4" customFormat="1" ht="18.75" customHeight="1">
      <c r="A27" s="226" t="s">
        <v>66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57">
        <v>220</v>
      </c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81"/>
      <c r="BK27" s="182">
        <f t="shared" si="0"/>
        <v>0</v>
      </c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4"/>
      <c r="CC27" s="182">
        <f>SUM(CC29:CQ33)</f>
        <v>0</v>
      </c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4"/>
      <c r="CR27" s="124">
        <f>SUM(CR29:CR33)</f>
        <v>0</v>
      </c>
      <c r="CS27" s="122">
        <f>SUM(CS29:CS33)</f>
        <v>0</v>
      </c>
      <c r="CT27" s="183">
        <f>SUM(CT29:DH33)</f>
        <v>0</v>
      </c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4"/>
      <c r="DI27" s="182">
        <f>SUM(DI29:DW33)</f>
        <v>0</v>
      </c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4"/>
      <c r="DX27" s="182">
        <f>SUM(DX29:EL33)</f>
        <v>0</v>
      </c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4"/>
      <c r="EM27" s="185">
        <f>SUM(EM29:FA33)</f>
        <v>0</v>
      </c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</row>
    <row r="28" spans="1:157" s="4" customFormat="1" ht="18.75" customHeight="1">
      <c r="A28" s="220" t="s">
        <v>67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2"/>
      <c r="AR28" s="65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82"/>
      <c r="BK28" s="182">
        <f>CC28+CR28+CS28+CT28+DI28+DX28</f>
        <v>0</v>
      </c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80"/>
      <c r="CS28" s="79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</row>
    <row r="29" spans="1:157" s="4" customFormat="1" ht="18.75" customHeight="1">
      <c r="A29" s="206" t="s">
        <v>27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8"/>
      <c r="AR29" s="63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81"/>
      <c r="BK29" s="182">
        <f t="shared" si="0"/>
        <v>0</v>
      </c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4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77"/>
      <c r="CS29" s="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</row>
    <row r="30" spans="1:157" s="4" customFormat="1" ht="18.75" customHeight="1">
      <c r="A30" s="206" t="s">
        <v>68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8"/>
      <c r="AR30" s="63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81"/>
      <c r="BK30" s="182">
        <f t="shared" si="0"/>
        <v>0</v>
      </c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4"/>
      <c r="CC30" s="179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1"/>
      <c r="CR30" s="77"/>
      <c r="CS30" s="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9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</row>
    <row r="31" spans="1:157" s="4" customFormat="1" ht="36.75" customHeight="1">
      <c r="A31" s="206" t="s">
        <v>69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8"/>
      <c r="AR31" s="63"/>
      <c r="AS31" s="218">
        <v>266</v>
      </c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95" t="s">
        <v>209</v>
      </c>
      <c r="BK31" s="182">
        <f t="shared" si="0"/>
        <v>0</v>
      </c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4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77"/>
      <c r="CS31" s="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9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</row>
    <row r="32" spans="1:157" s="4" customFormat="1" ht="18.75" customHeight="1">
      <c r="A32" s="206" t="s">
        <v>28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8"/>
      <c r="AR32" s="63"/>
      <c r="AS32" s="218">
        <v>266</v>
      </c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95" t="s">
        <v>210</v>
      </c>
      <c r="BK32" s="182">
        <f t="shared" si="0"/>
        <v>0</v>
      </c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4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77"/>
      <c r="CS32" s="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9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</row>
    <row r="33" spans="1:157" s="4" customFormat="1" ht="18.75" customHeight="1" hidden="1">
      <c r="A33" s="206" t="s">
        <v>28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8"/>
      <c r="AR33" s="63"/>
      <c r="AS33" s="203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5"/>
      <c r="BJ33" s="81"/>
      <c r="BK33" s="182">
        <f t="shared" si="0"/>
        <v>0</v>
      </c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4"/>
      <c r="CC33" s="179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1"/>
      <c r="CR33" s="77"/>
      <c r="CS33" s="78"/>
      <c r="CT33" s="179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1"/>
      <c r="DI33" s="179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1"/>
      <c r="DX33" s="179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1"/>
      <c r="EM33" s="179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1"/>
    </row>
    <row r="34" spans="1:157" s="4" customFormat="1" ht="33.75" customHeight="1">
      <c r="A34" s="206" t="s">
        <v>70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8"/>
      <c r="AR34" s="60">
        <v>230</v>
      </c>
      <c r="AS34" s="203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5"/>
      <c r="BJ34" s="86">
        <v>290</v>
      </c>
      <c r="BK34" s="182">
        <f>CC34+CR34+CS34+CT34+DI34+DX34</f>
        <v>424167</v>
      </c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4"/>
      <c r="CC34" s="182">
        <f>SUM(CC36:CQ42)</f>
        <v>0</v>
      </c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4"/>
      <c r="CR34" s="124">
        <f>SUM(CR36:CR42)</f>
        <v>404167</v>
      </c>
      <c r="CS34" s="122">
        <f>SUM(CS36:CS42)</f>
        <v>0</v>
      </c>
      <c r="CT34" s="183">
        <f>SUM(CT36:DF42)</f>
        <v>0</v>
      </c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4"/>
      <c r="DI34" s="182">
        <f>SUM(DI36:DV42)</f>
        <v>0</v>
      </c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4"/>
      <c r="DX34" s="182">
        <f>SUM(DX36:EL42)</f>
        <v>20000</v>
      </c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4"/>
      <c r="EM34" s="185">
        <f>SUM(EM36:FA42)</f>
        <v>0</v>
      </c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</row>
    <row r="35" spans="1:157" s="4" customFormat="1" ht="15" customHeight="1">
      <c r="A35" s="206" t="s">
        <v>71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8"/>
      <c r="AR35" s="63"/>
      <c r="AS35" s="203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5"/>
      <c r="BJ35" s="81"/>
      <c r="BK35" s="191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3"/>
      <c r="CC35" s="179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1"/>
      <c r="CR35" s="77"/>
      <c r="CS35" s="78"/>
      <c r="CT35" s="179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1"/>
      <c r="DI35" s="179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1"/>
      <c r="DX35" s="179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1"/>
      <c r="EM35" s="179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1"/>
    </row>
    <row r="36" spans="1:157" s="4" customFormat="1" ht="29.25" customHeight="1">
      <c r="A36" s="215" t="s">
        <v>73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7"/>
      <c r="AR36" s="63"/>
      <c r="AS36" s="203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5"/>
      <c r="BJ36" s="81"/>
      <c r="BK36" s="182">
        <f t="shared" si="0"/>
        <v>0</v>
      </c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4"/>
      <c r="CC36" s="179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1"/>
      <c r="CR36" s="77"/>
      <c r="CS36" s="78"/>
      <c r="CT36" s="179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1"/>
      <c r="DI36" s="179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1"/>
      <c r="DX36" s="179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1"/>
      <c r="EM36" s="179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1"/>
    </row>
    <row r="37" spans="1:157" s="4" customFormat="1" ht="18.75" customHeight="1">
      <c r="A37" s="206" t="s">
        <v>75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8"/>
      <c r="AR37" s="63"/>
      <c r="AS37" s="203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5"/>
      <c r="BJ37" s="81"/>
      <c r="BK37" s="182">
        <f t="shared" si="0"/>
        <v>0</v>
      </c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4"/>
      <c r="CC37" s="179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1"/>
      <c r="CR37" s="78"/>
      <c r="CS37" s="77"/>
      <c r="CT37" s="179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1"/>
      <c r="DI37" s="179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1"/>
      <c r="DX37" s="179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1"/>
      <c r="EM37" s="179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1"/>
    </row>
    <row r="38" spans="1:157" s="4" customFormat="1" ht="18.75" customHeight="1">
      <c r="A38" s="206" t="s">
        <v>189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8"/>
      <c r="AR38" s="63"/>
      <c r="AS38" s="203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5"/>
      <c r="BJ38" s="81"/>
      <c r="BK38" s="182">
        <f t="shared" si="0"/>
        <v>0</v>
      </c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4"/>
      <c r="CC38" s="179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1"/>
      <c r="CR38" s="78"/>
      <c r="CS38" s="77"/>
      <c r="CT38" s="179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1"/>
      <c r="DI38" s="179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1"/>
      <c r="DX38" s="179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1"/>
      <c r="EM38" s="179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1"/>
    </row>
    <row r="39" spans="1:157" s="4" customFormat="1" ht="18.75" customHeight="1">
      <c r="A39" s="206" t="s">
        <v>75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8"/>
      <c r="AR39" s="63"/>
      <c r="AS39" s="203">
        <v>852</v>
      </c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5"/>
      <c r="BJ39" s="81" t="s">
        <v>199</v>
      </c>
      <c r="BK39" s="182">
        <f t="shared" si="0"/>
        <v>0</v>
      </c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4"/>
      <c r="CC39" s="179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1"/>
      <c r="CR39" s="78"/>
      <c r="CS39" s="77"/>
      <c r="CT39" s="179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1"/>
      <c r="DI39" s="179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1"/>
      <c r="DX39" s="179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1"/>
      <c r="EM39" s="179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1"/>
    </row>
    <row r="40" spans="1:157" s="4" customFormat="1" ht="33" customHeight="1">
      <c r="A40" s="206" t="s">
        <v>74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8"/>
      <c r="AR40" s="63"/>
      <c r="AS40" s="203">
        <v>851</v>
      </c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5"/>
      <c r="BJ40" s="81" t="s">
        <v>199</v>
      </c>
      <c r="BK40" s="182">
        <f t="shared" si="0"/>
        <v>404167</v>
      </c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4"/>
      <c r="CC40" s="179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1"/>
      <c r="CR40" s="78">
        <v>404167</v>
      </c>
      <c r="CS40" s="77"/>
      <c r="CT40" s="179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1"/>
      <c r="DI40" s="179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1"/>
      <c r="DX40" s="179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1"/>
      <c r="EM40" s="179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1"/>
    </row>
    <row r="41" spans="1:157" s="4" customFormat="1" ht="18.75" customHeight="1">
      <c r="A41" s="206" t="s">
        <v>188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8"/>
      <c r="AR41" s="63"/>
      <c r="AS41" s="203">
        <v>852</v>
      </c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5"/>
      <c r="BJ41" s="81" t="s">
        <v>199</v>
      </c>
      <c r="BK41" s="182">
        <f t="shared" si="0"/>
        <v>20000</v>
      </c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4"/>
      <c r="CC41" s="179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1"/>
      <c r="CR41" s="78"/>
      <c r="CS41" s="77"/>
      <c r="CT41" s="179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1"/>
      <c r="DI41" s="179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1"/>
      <c r="DX41" s="179">
        <v>20000</v>
      </c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1"/>
      <c r="EM41" s="179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1"/>
    </row>
    <row r="42" spans="1:157" s="4" customFormat="1" ht="18.75" customHeight="1">
      <c r="A42" s="206" t="s">
        <v>75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8"/>
      <c r="AR42" s="63"/>
      <c r="AS42" s="203">
        <v>853</v>
      </c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5"/>
      <c r="BJ42" s="81" t="s">
        <v>199</v>
      </c>
      <c r="BK42" s="182">
        <f t="shared" si="0"/>
        <v>0</v>
      </c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4"/>
      <c r="CC42" s="179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1"/>
      <c r="CR42" s="78"/>
      <c r="CS42" s="77"/>
      <c r="CT42" s="179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1"/>
      <c r="DI42" s="179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1"/>
      <c r="DX42" s="179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1"/>
      <c r="EM42" s="179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1"/>
    </row>
    <row r="43" spans="1:157" s="4" customFormat="1" ht="39" customHeight="1" hidden="1">
      <c r="A43" s="189" t="s">
        <v>24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4"/>
      <c r="AR43" s="60">
        <v>240</v>
      </c>
      <c r="AS43" s="203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5"/>
      <c r="BJ43" s="81"/>
      <c r="BK43" s="182">
        <f t="shared" si="0"/>
        <v>0</v>
      </c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4"/>
      <c r="CC43" s="179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1"/>
      <c r="CR43" s="77"/>
      <c r="CS43" s="78"/>
      <c r="CT43" s="179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1"/>
      <c r="DI43" s="179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1"/>
      <c r="DX43" s="179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1"/>
      <c r="EM43" s="76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1"/>
    </row>
    <row r="44" spans="1:157" s="4" customFormat="1" ht="18.75" customHeight="1" hidden="1">
      <c r="A44" s="206" t="s">
        <v>71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8"/>
      <c r="AR44" s="63"/>
      <c r="AS44" s="203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5"/>
      <c r="BJ44" s="81"/>
      <c r="BK44" s="182">
        <f t="shared" si="0"/>
        <v>0</v>
      </c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4"/>
      <c r="CC44" s="179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1"/>
      <c r="CR44" s="77"/>
      <c r="CS44" s="78"/>
      <c r="CT44" s="179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1"/>
      <c r="DI44" s="179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1"/>
      <c r="DX44" s="179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1"/>
      <c r="EM44" s="76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1"/>
    </row>
    <row r="45" spans="1:157" s="4" customFormat="1" ht="39" customHeight="1" hidden="1">
      <c r="A45" s="189" t="s">
        <v>29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4"/>
      <c r="AR45" s="63"/>
      <c r="AS45" s="203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5"/>
      <c r="BJ45" s="81"/>
      <c r="BK45" s="182">
        <f t="shared" si="0"/>
        <v>0</v>
      </c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4"/>
      <c r="CC45" s="179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1"/>
      <c r="CR45" s="77"/>
      <c r="CS45" s="78"/>
      <c r="CT45" s="179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1"/>
      <c r="DI45" s="179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1"/>
      <c r="DX45" s="179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1"/>
      <c r="EM45" s="76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1"/>
    </row>
    <row r="46" spans="1:157" s="4" customFormat="1" ht="21" customHeight="1" hidden="1">
      <c r="A46" s="189" t="s">
        <v>76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4"/>
      <c r="AR46" s="63"/>
      <c r="AS46" s="203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5"/>
      <c r="BJ46" s="81"/>
      <c r="BK46" s="182">
        <f t="shared" si="0"/>
        <v>0</v>
      </c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4"/>
      <c r="CC46" s="179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1"/>
      <c r="CR46" s="77"/>
      <c r="CS46" s="78"/>
      <c r="CT46" s="179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1"/>
      <c r="DI46" s="179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1"/>
      <c r="DX46" s="179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1"/>
      <c r="EM46" s="76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1"/>
    </row>
    <row r="47" spans="1:157" s="4" customFormat="1" ht="36" customHeight="1">
      <c r="A47" s="206" t="s">
        <v>77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8"/>
      <c r="AR47" s="60">
        <v>250</v>
      </c>
      <c r="AS47" s="203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5"/>
      <c r="BJ47" s="81"/>
      <c r="BK47" s="182">
        <f t="shared" si="0"/>
        <v>0</v>
      </c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4"/>
      <c r="CC47" s="182">
        <f>CC49</f>
        <v>0</v>
      </c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4"/>
      <c r="CR47" s="121">
        <f>CR49</f>
        <v>0</v>
      </c>
      <c r="CS47" s="124">
        <f>CS49</f>
        <v>0</v>
      </c>
      <c r="CT47" s="182">
        <f>CT49</f>
        <v>0</v>
      </c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4"/>
      <c r="DI47" s="182">
        <f>DI49</f>
        <v>0</v>
      </c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4"/>
      <c r="DX47" s="182">
        <f>DX49</f>
        <v>0</v>
      </c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4"/>
      <c r="EM47" s="182">
        <f>EM49</f>
        <v>0</v>
      </c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4"/>
    </row>
    <row r="48" spans="1:157" s="4" customFormat="1" ht="14.25" customHeight="1">
      <c r="A48" s="215" t="s">
        <v>71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7"/>
      <c r="AR48" s="63"/>
      <c r="AS48" s="203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5"/>
      <c r="BJ48" s="81"/>
      <c r="BK48" s="191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3"/>
      <c r="CC48" s="179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1"/>
      <c r="CR48" s="77"/>
      <c r="CS48" s="78"/>
      <c r="CT48" s="179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1"/>
      <c r="DI48" s="179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1"/>
      <c r="DX48" s="179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1"/>
      <c r="EM48" s="179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1"/>
    </row>
    <row r="49" spans="1:157" s="4" customFormat="1" ht="18.75" customHeight="1">
      <c r="A49" s="206" t="s">
        <v>28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8"/>
      <c r="AR49" s="63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81"/>
      <c r="BK49" s="182">
        <f>CC49+CR49+CS49+CT49+DI49+DX49</f>
        <v>0</v>
      </c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4"/>
      <c r="CC49" s="179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1"/>
      <c r="CR49" s="77"/>
      <c r="CS49" s="78"/>
      <c r="CT49" s="179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1"/>
      <c r="DI49" s="179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1"/>
      <c r="DX49" s="179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1"/>
      <c r="EM49" s="179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1"/>
    </row>
    <row r="50" spans="1:157" s="4" customFormat="1" ht="37.5" customHeight="1">
      <c r="A50" s="209" t="s">
        <v>78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1"/>
      <c r="AR50" s="93">
        <v>260</v>
      </c>
      <c r="AS50" s="212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4"/>
      <c r="BJ50" s="94"/>
      <c r="BK50" s="182">
        <f>CC50+CR50+CS50+CT50+DI50+DX50</f>
        <v>2055097</v>
      </c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4"/>
      <c r="CC50" s="182">
        <f>CC52+CC53+CC54+CC55+CC56+CC60+CC62+CC63+CC66</f>
        <v>0</v>
      </c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4"/>
      <c r="CR50" s="121">
        <f>CR52+CR53+CR54+CR55+CR56+CR60+CR62+CR63+CR66</f>
        <v>1261097</v>
      </c>
      <c r="CS50" s="124">
        <f>CS52+CS53+CS54+CS55+CS56+CS60+CS62+CS63+CS66</f>
        <v>0</v>
      </c>
      <c r="CT50" s="182">
        <f>CT52+CT53+CT54+CT55+CT56+CT60+CT62+CT63+CT66</f>
        <v>0</v>
      </c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4"/>
      <c r="DI50" s="182">
        <f>DI52+DI53+DI54+DI55+DI56+DI60+DI62+DI63+DI66</f>
        <v>0</v>
      </c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4"/>
      <c r="DX50" s="182">
        <f>DX52+DX53+DX54+DX55+DX56+DX60+DX62+DX63+DX66</f>
        <v>794000</v>
      </c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4"/>
      <c r="EM50" s="182">
        <f>EM52+EM53+EM54+EM55+EM56+EM60+EM62+EM63+EM66</f>
        <v>0</v>
      </c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4"/>
    </row>
    <row r="51" spans="1:157" s="4" customFormat="1" ht="15" customHeight="1">
      <c r="A51" s="206" t="s">
        <v>71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8"/>
      <c r="AR51" s="63"/>
      <c r="AS51" s="203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5"/>
      <c r="BJ51" s="81"/>
      <c r="BK51" s="191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3"/>
      <c r="CC51" s="179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1"/>
      <c r="CR51" s="77"/>
      <c r="CS51" s="78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1"/>
      <c r="DI51" s="179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1"/>
      <c r="DX51" s="179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1"/>
      <c r="EM51" s="259"/>
      <c r="EN51" s="260"/>
      <c r="EO51" s="260"/>
      <c r="EP51" s="260"/>
      <c r="EQ51" s="260"/>
      <c r="ER51" s="260"/>
      <c r="ES51" s="260"/>
      <c r="ET51" s="260"/>
      <c r="EU51" s="260"/>
      <c r="EV51" s="260"/>
      <c r="EW51" s="260"/>
      <c r="EX51" s="260"/>
      <c r="EY51" s="260"/>
      <c r="EZ51" s="260"/>
      <c r="FA51" s="261"/>
    </row>
    <row r="52" spans="1:157" s="4" customFormat="1" ht="18.75" customHeight="1">
      <c r="A52" s="189" t="s">
        <v>17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4"/>
      <c r="AR52" s="63"/>
      <c r="AS52" s="203">
        <v>244</v>
      </c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5"/>
      <c r="BJ52" s="81" t="s">
        <v>201</v>
      </c>
      <c r="BK52" s="182">
        <f t="shared" si="0"/>
        <v>10000</v>
      </c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4"/>
      <c r="CC52" s="179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1"/>
      <c r="CR52" s="77"/>
      <c r="CS52" s="78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1"/>
      <c r="DI52" s="179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1"/>
      <c r="DX52" s="179">
        <v>10000</v>
      </c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1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</row>
    <row r="53" spans="1:157" s="4" customFormat="1" ht="18.75" customHeight="1">
      <c r="A53" s="189" t="s">
        <v>18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4"/>
      <c r="AR53" s="63"/>
      <c r="AS53" s="203">
        <v>244</v>
      </c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5"/>
      <c r="BJ53" s="81" t="s">
        <v>202</v>
      </c>
      <c r="BK53" s="182">
        <f t="shared" si="0"/>
        <v>0</v>
      </c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4"/>
      <c r="CC53" s="179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1"/>
      <c r="CR53" s="77"/>
      <c r="CS53" s="78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1"/>
      <c r="DI53" s="179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1"/>
      <c r="DX53" s="179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1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</row>
    <row r="54" spans="1:157" s="4" customFormat="1" ht="18.75" customHeight="1">
      <c r="A54" s="189" t="s">
        <v>19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4"/>
      <c r="AR54" s="63"/>
      <c r="AS54" s="203">
        <v>244</v>
      </c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5"/>
      <c r="BJ54" s="81" t="s">
        <v>203</v>
      </c>
      <c r="BK54" s="182">
        <f>CC54+CR54+CS54+CT54+DI54+DX54</f>
        <v>1242697</v>
      </c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4"/>
      <c r="CC54" s="179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1"/>
      <c r="CR54" s="77">
        <v>1102697</v>
      </c>
      <c r="CS54" s="78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1"/>
      <c r="DI54" s="179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1"/>
      <c r="DX54" s="179">
        <v>140000</v>
      </c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1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</row>
    <row r="55" spans="1:157" s="4" customFormat="1" ht="18.75" customHeight="1">
      <c r="A55" s="189" t="s">
        <v>20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4"/>
      <c r="AR55" s="63"/>
      <c r="AS55" s="190">
        <v>244</v>
      </c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81" t="s">
        <v>204</v>
      </c>
      <c r="BK55" s="182">
        <f aca="true" t="shared" si="1" ref="BK55:BK82">CC55+CR55+CS55+CT55+DI55+DX55</f>
        <v>0</v>
      </c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4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78"/>
      <c r="CS55" s="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</row>
    <row r="56" spans="1:157" s="4" customFormat="1" ht="18.75" customHeight="1">
      <c r="A56" s="189" t="s">
        <v>79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4"/>
      <c r="AR56" s="63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86">
        <v>225</v>
      </c>
      <c r="BK56" s="182">
        <f>CC56+CR56+CS56+CT56+DI56+DX56</f>
        <v>201444</v>
      </c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4"/>
      <c r="CC56" s="199">
        <f>SUM(CC57:CQ59)</f>
        <v>0</v>
      </c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23">
        <f>SUM(CR57:CR59)</f>
        <v>101444</v>
      </c>
      <c r="CS56" s="123">
        <f>SUM(CS57:CS59)</f>
        <v>0</v>
      </c>
      <c r="CT56" s="199">
        <f>SUM(CT57:DH59)</f>
        <v>0</v>
      </c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>
        <f>SUM(DI57:DW59)</f>
        <v>0</v>
      </c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200">
        <f>SUM(DX57:EL59)</f>
        <v>100000</v>
      </c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2"/>
      <c r="EM56" s="200">
        <f>SUM(EM57:FA59)</f>
        <v>0</v>
      </c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2"/>
    </row>
    <row r="57" spans="1:157" s="4" customFormat="1" ht="18.75" customHeight="1">
      <c r="A57" s="189" t="s">
        <v>79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4"/>
      <c r="AR57" s="63"/>
      <c r="AS57" s="190">
        <v>244</v>
      </c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81" t="s">
        <v>205</v>
      </c>
      <c r="BK57" s="182">
        <f t="shared" si="1"/>
        <v>201444</v>
      </c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4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78">
        <v>101444</v>
      </c>
      <c r="CS57" s="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9">
        <v>100000</v>
      </c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1"/>
      <c r="EM57" s="179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1"/>
    </row>
    <row r="58" spans="1:157" s="4" customFormat="1" ht="18.75" customHeight="1">
      <c r="A58" s="189" t="s">
        <v>79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4"/>
      <c r="AR58" s="63"/>
      <c r="AS58" s="190">
        <v>243</v>
      </c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81" t="s">
        <v>206</v>
      </c>
      <c r="BK58" s="182">
        <f t="shared" si="1"/>
        <v>0</v>
      </c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4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78"/>
      <c r="CS58" s="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9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1"/>
      <c r="EM58" s="179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1"/>
    </row>
    <row r="59" spans="1:157" s="4" customFormat="1" ht="18.75" customHeight="1">
      <c r="A59" s="189" t="s">
        <v>79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4"/>
      <c r="AR59" s="63"/>
      <c r="AS59" s="190">
        <v>244</v>
      </c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81" t="s">
        <v>207</v>
      </c>
      <c r="BK59" s="182">
        <f t="shared" si="1"/>
        <v>0</v>
      </c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4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78"/>
      <c r="CS59" s="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9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1"/>
      <c r="EM59" s="179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1"/>
    </row>
    <row r="60" spans="1:157" s="4" customFormat="1" ht="18.75" customHeight="1">
      <c r="A60" s="189" t="s">
        <v>21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4"/>
      <c r="AR60" s="63"/>
      <c r="AS60" s="190">
        <v>244</v>
      </c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81" t="s">
        <v>208</v>
      </c>
      <c r="BK60" s="182">
        <f t="shared" si="1"/>
        <v>206956</v>
      </c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4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78">
        <v>56956</v>
      </c>
      <c r="CS60" s="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>
        <v>150000</v>
      </c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</row>
    <row r="61" spans="1:157" s="4" customFormat="1" ht="18.75" customHeight="1" hidden="1">
      <c r="A61" s="189" t="s">
        <v>28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4"/>
      <c r="AR61" s="63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81"/>
      <c r="BK61" s="182">
        <f>CC61+CR61+CS61+CT61+DI61+DX61</f>
        <v>0</v>
      </c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4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78"/>
      <c r="CS61" s="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</row>
    <row r="62" spans="1:157" s="4" customFormat="1" ht="18.75" customHeight="1" hidden="1">
      <c r="A62" s="189" t="s">
        <v>28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4"/>
      <c r="AR62" s="63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81"/>
      <c r="BK62" s="182">
        <f t="shared" si="1"/>
        <v>0</v>
      </c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4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78"/>
      <c r="CS62" s="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</row>
    <row r="63" spans="1:157" s="4" customFormat="1" ht="18.75" customHeight="1">
      <c r="A63" s="189" t="s">
        <v>22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4"/>
      <c r="AR63" s="66"/>
      <c r="AS63" s="190">
        <v>244</v>
      </c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86">
        <v>310</v>
      </c>
      <c r="BK63" s="182">
        <f t="shared" si="1"/>
        <v>194000</v>
      </c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4"/>
      <c r="CC63" s="199">
        <f>SUM(CC64:CQ65)</f>
        <v>0</v>
      </c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23">
        <f>SUM(CR64:CR65)</f>
        <v>0</v>
      </c>
      <c r="CS63" s="123">
        <f>SUM(CS64:CS65)</f>
        <v>0</v>
      </c>
      <c r="CT63" s="199">
        <f>SUM(CT64:DF65)</f>
        <v>0</v>
      </c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>
        <f>SUM(DI64:DW65)</f>
        <v>0</v>
      </c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200">
        <f>SUM(DX64:EL65)</f>
        <v>194000</v>
      </c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2"/>
      <c r="EM63" s="200">
        <f>SUM(EM64:FA65)</f>
        <v>0</v>
      </c>
      <c r="EN63" s="201"/>
      <c r="EO63" s="201"/>
      <c r="EP63" s="201"/>
      <c r="EQ63" s="201"/>
      <c r="ER63" s="201"/>
      <c r="ES63" s="201"/>
      <c r="ET63" s="201"/>
      <c r="EU63" s="201"/>
      <c r="EV63" s="201"/>
      <c r="EW63" s="201"/>
      <c r="EX63" s="201"/>
      <c r="EY63" s="201"/>
      <c r="EZ63" s="201"/>
      <c r="FA63" s="202"/>
    </row>
    <row r="64" spans="1:157" s="4" customFormat="1" ht="18.75" customHeight="1">
      <c r="A64" s="189" t="s">
        <v>22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4"/>
      <c r="AR64" s="66"/>
      <c r="AS64" s="190">
        <v>244</v>
      </c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81" t="s">
        <v>211</v>
      </c>
      <c r="BK64" s="182">
        <f t="shared" si="1"/>
        <v>194000</v>
      </c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4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78"/>
      <c r="CS64" s="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>
        <v>194000</v>
      </c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9"/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1"/>
    </row>
    <row r="65" spans="1:157" s="4" customFormat="1" ht="18.75" customHeight="1">
      <c r="A65" s="189" t="s">
        <v>22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4"/>
      <c r="AR65" s="66"/>
      <c r="AS65" s="190">
        <v>244</v>
      </c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81" t="s">
        <v>212</v>
      </c>
      <c r="BK65" s="182">
        <f t="shared" si="1"/>
        <v>0</v>
      </c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4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78"/>
      <c r="CS65" s="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9"/>
      <c r="EN65" s="180"/>
      <c r="EO65" s="180"/>
      <c r="EP65" s="180"/>
      <c r="EQ65" s="180"/>
      <c r="ER65" s="180"/>
      <c r="ES65" s="180"/>
      <c r="ET65" s="180"/>
      <c r="EU65" s="180"/>
      <c r="EV65" s="180"/>
      <c r="EW65" s="180"/>
      <c r="EX65" s="180"/>
      <c r="EY65" s="180"/>
      <c r="EZ65" s="180"/>
      <c r="FA65" s="181"/>
    </row>
    <row r="66" spans="1:157" s="4" customFormat="1" ht="19.5" customHeight="1">
      <c r="A66" s="189" t="s">
        <v>23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4"/>
      <c r="AR66" s="63"/>
      <c r="AS66" s="190">
        <v>244</v>
      </c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86">
        <v>340</v>
      </c>
      <c r="BK66" s="182">
        <f t="shared" si="1"/>
        <v>200000</v>
      </c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4"/>
      <c r="CC66" s="199">
        <f>SUM(CC67:CQ72)</f>
        <v>0</v>
      </c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23">
        <f>SUM(CR67:CR72)</f>
        <v>0</v>
      </c>
      <c r="CS66" s="123">
        <f>SUM(CS67:CS72)</f>
        <v>0</v>
      </c>
      <c r="CT66" s="199">
        <f>SUM(CT67:DH72)</f>
        <v>0</v>
      </c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>
        <f>SUM(DI67:DW72)</f>
        <v>0</v>
      </c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200">
        <f>SUM(DX67:EL72)</f>
        <v>200000</v>
      </c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2"/>
      <c r="EM66" s="200">
        <f>SUM(EM67:FA72)</f>
        <v>0</v>
      </c>
      <c r="EN66" s="201"/>
      <c r="EO66" s="201"/>
      <c r="EP66" s="201"/>
      <c r="EQ66" s="201"/>
      <c r="ER66" s="201"/>
      <c r="ES66" s="201"/>
      <c r="ET66" s="201"/>
      <c r="EU66" s="201"/>
      <c r="EV66" s="201"/>
      <c r="EW66" s="201"/>
      <c r="EX66" s="201"/>
      <c r="EY66" s="201"/>
      <c r="EZ66" s="201"/>
      <c r="FA66" s="202"/>
    </row>
    <row r="67" spans="1:157" s="4" customFormat="1" ht="19.5" customHeight="1">
      <c r="A67" s="189" t="s">
        <v>23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4"/>
      <c r="AR67" s="63"/>
      <c r="AS67" s="190">
        <v>244</v>
      </c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81" t="s">
        <v>213</v>
      </c>
      <c r="BK67" s="182">
        <f t="shared" si="1"/>
        <v>200000</v>
      </c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3"/>
      <c r="CB67" s="184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78"/>
      <c r="CS67" s="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>
        <v>200000</v>
      </c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9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1"/>
    </row>
    <row r="68" spans="1:157" s="4" customFormat="1" ht="19.5" customHeight="1">
      <c r="A68" s="189" t="s">
        <v>23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4"/>
      <c r="AR68" s="63"/>
      <c r="AS68" s="190">
        <v>244</v>
      </c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81" t="s">
        <v>214</v>
      </c>
      <c r="BK68" s="182">
        <f t="shared" si="1"/>
        <v>0</v>
      </c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4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78"/>
      <c r="CS68" s="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9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1"/>
    </row>
    <row r="69" spans="1:157" s="4" customFormat="1" ht="19.5" customHeight="1">
      <c r="A69" s="189" t="s">
        <v>23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4"/>
      <c r="AR69" s="63"/>
      <c r="AS69" s="190">
        <v>244</v>
      </c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81" t="s">
        <v>215</v>
      </c>
      <c r="BK69" s="182">
        <f t="shared" si="1"/>
        <v>0</v>
      </c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83"/>
      <c r="CB69" s="184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78"/>
      <c r="CS69" s="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9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1"/>
    </row>
    <row r="70" spans="1:157" s="4" customFormat="1" ht="19.5" customHeight="1">
      <c r="A70" s="189" t="s">
        <v>23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4"/>
      <c r="AR70" s="63"/>
      <c r="AS70" s="190">
        <v>244</v>
      </c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81" t="s">
        <v>216</v>
      </c>
      <c r="BK70" s="182">
        <f t="shared" si="1"/>
        <v>0</v>
      </c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183"/>
      <c r="CB70" s="184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78"/>
      <c r="CS70" s="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9"/>
      <c r="EN70" s="180"/>
      <c r="EO70" s="180"/>
      <c r="EP70" s="180"/>
      <c r="EQ70" s="180"/>
      <c r="ER70" s="180"/>
      <c r="ES70" s="180"/>
      <c r="ET70" s="180"/>
      <c r="EU70" s="180"/>
      <c r="EV70" s="180"/>
      <c r="EW70" s="180"/>
      <c r="EX70" s="180"/>
      <c r="EY70" s="180"/>
      <c r="EZ70" s="180"/>
      <c r="FA70" s="181"/>
    </row>
    <row r="71" spans="1:157" s="4" customFormat="1" ht="19.5" customHeight="1">
      <c r="A71" s="189" t="s">
        <v>23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4"/>
      <c r="AR71" s="63"/>
      <c r="AS71" s="190">
        <v>244</v>
      </c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81" t="s">
        <v>217</v>
      </c>
      <c r="BK71" s="182">
        <f t="shared" si="1"/>
        <v>0</v>
      </c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4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78"/>
      <c r="CS71" s="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8"/>
      <c r="EM71" s="179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1"/>
    </row>
    <row r="72" spans="1:157" s="4" customFormat="1" ht="19.5" customHeight="1">
      <c r="A72" s="189" t="s">
        <v>23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4"/>
      <c r="AR72" s="63"/>
      <c r="AS72" s="190">
        <v>244</v>
      </c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81" t="s">
        <v>218</v>
      </c>
      <c r="BK72" s="182">
        <f t="shared" si="1"/>
        <v>0</v>
      </c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3"/>
      <c r="BW72" s="183"/>
      <c r="BX72" s="183"/>
      <c r="BY72" s="183"/>
      <c r="BZ72" s="183"/>
      <c r="CA72" s="183"/>
      <c r="CB72" s="184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78"/>
      <c r="CS72" s="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9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1"/>
    </row>
    <row r="73" spans="1:157" s="4" customFormat="1" ht="37.5" customHeight="1">
      <c r="A73" s="189" t="s">
        <v>43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4"/>
      <c r="AR73" s="60">
        <v>300</v>
      </c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81"/>
      <c r="BK73" s="182">
        <f t="shared" si="1"/>
        <v>0</v>
      </c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4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78"/>
      <c r="CS73" s="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9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1"/>
    </row>
    <row r="74" spans="1:157" s="4" customFormat="1" ht="15" customHeight="1">
      <c r="A74" s="196" t="s">
        <v>1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8"/>
      <c r="AR74" s="63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81"/>
      <c r="BK74" s="191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3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78"/>
      <c r="CS74" s="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8"/>
      <c r="DV74" s="178"/>
      <c r="DW74" s="178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4"/>
      <c r="EL74" s="194"/>
      <c r="EM74" s="194"/>
      <c r="EN74" s="194"/>
      <c r="EO74" s="194"/>
      <c r="EP74" s="194"/>
      <c r="EQ74" s="194"/>
      <c r="ER74" s="194"/>
      <c r="ES74" s="194"/>
      <c r="ET74" s="194"/>
      <c r="EU74" s="194"/>
      <c r="EV74" s="194"/>
      <c r="EW74" s="194"/>
      <c r="EX74" s="194"/>
      <c r="EY74" s="194"/>
      <c r="EZ74" s="194"/>
      <c r="FA74" s="194"/>
    </row>
    <row r="75" spans="1:157" s="4" customFormat="1" ht="18.75" customHeight="1">
      <c r="A75" s="189" t="s">
        <v>80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4"/>
      <c r="AR75" s="60">
        <v>310</v>
      </c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81"/>
      <c r="BK75" s="182">
        <f t="shared" si="1"/>
        <v>0</v>
      </c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  <c r="BZ75" s="183"/>
      <c r="CA75" s="183"/>
      <c r="CB75" s="184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78"/>
      <c r="CS75" s="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178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8"/>
      <c r="DV75" s="178"/>
      <c r="DW75" s="179"/>
      <c r="DX75" s="178"/>
      <c r="DY75" s="178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8"/>
      <c r="ER75" s="178"/>
      <c r="ES75" s="178"/>
      <c r="ET75" s="178"/>
      <c r="EU75" s="178"/>
      <c r="EV75" s="178"/>
      <c r="EW75" s="178"/>
      <c r="EX75" s="178"/>
      <c r="EY75" s="178"/>
      <c r="EZ75" s="178"/>
      <c r="FA75" s="178"/>
    </row>
    <row r="76" spans="1:157" s="4" customFormat="1" ht="18.75" customHeight="1">
      <c r="A76" s="189" t="s">
        <v>81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4"/>
      <c r="AR76" s="60">
        <v>320</v>
      </c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81"/>
      <c r="BK76" s="182">
        <f t="shared" si="1"/>
        <v>0</v>
      </c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4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78"/>
      <c r="CS76" s="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5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78"/>
      <c r="ER76" s="178"/>
      <c r="ES76" s="178"/>
      <c r="ET76" s="178"/>
      <c r="EU76" s="178"/>
      <c r="EV76" s="178"/>
      <c r="EW76" s="178"/>
      <c r="EX76" s="178"/>
      <c r="EY76" s="178"/>
      <c r="EZ76" s="178"/>
      <c r="FA76" s="178"/>
    </row>
    <row r="77" spans="1:157" s="4" customFormat="1" ht="18.75" customHeight="1">
      <c r="A77" s="189" t="s">
        <v>82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4"/>
      <c r="AR77" s="60">
        <v>400</v>
      </c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81"/>
      <c r="BK77" s="182">
        <f t="shared" si="1"/>
        <v>0</v>
      </c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4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78"/>
      <c r="CS77" s="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9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  <c r="DV77" s="178"/>
      <c r="DW77" s="178"/>
      <c r="DX77" s="179"/>
      <c r="DY77" s="180"/>
      <c r="DZ77" s="180"/>
      <c r="EA77" s="180"/>
      <c r="EB77" s="180"/>
      <c r="EC77" s="180"/>
      <c r="ED77" s="180"/>
      <c r="EE77" s="180"/>
      <c r="EF77" s="180"/>
      <c r="EG77" s="180"/>
      <c r="EH77" s="180"/>
      <c r="EI77" s="180"/>
      <c r="EJ77" s="180"/>
      <c r="EK77" s="180"/>
      <c r="EL77" s="181"/>
      <c r="EM77" s="179"/>
      <c r="EN77" s="180"/>
      <c r="EO77" s="180"/>
      <c r="EP77" s="180"/>
      <c r="EQ77" s="180"/>
      <c r="ER77" s="180"/>
      <c r="ES77" s="180"/>
      <c r="ET77" s="180"/>
      <c r="EU77" s="180"/>
      <c r="EV77" s="180"/>
      <c r="EW77" s="180"/>
      <c r="EX77" s="180"/>
      <c r="EY77" s="180"/>
      <c r="EZ77" s="180"/>
      <c r="FA77" s="181"/>
    </row>
    <row r="78" spans="1:157" s="4" customFormat="1" ht="18.75" customHeight="1">
      <c r="A78" s="189" t="s">
        <v>1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4"/>
      <c r="AR78" s="63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81"/>
      <c r="BK78" s="191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3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78"/>
      <c r="CS78" s="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9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</row>
    <row r="79" spans="1:157" s="4" customFormat="1" ht="18.75" customHeight="1">
      <c r="A79" s="189" t="s">
        <v>83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4"/>
      <c r="AR79" s="60">
        <v>410</v>
      </c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81"/>
      <c r="BK79" s="182">
        <f t="shared" si="1"/>
        <v>0</v>
      </c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183"/>
      <c r="BZ79" s="183"/>
      <c r="CA79" s="183"/>
      <c r="CB79" s="184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78"/>
      <c r="CS79" s="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</row>
    <row r="80" spans="1:157" s="4" customFormat="1" ht="18.75" customHeight="1">
      <c r="A80" s="189" t="s">
        <v>84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4"/>
      <c r="AR80" s="60">
        <v>420</v>
      </c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81"/>
      <c r="BK80" s="182">
        <f t="shared" si="1"/>
        <v>0</v>
      </c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4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78"/>
      <c r="CS80" s="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8"/>
      <c r="EO80" s="178"/>
      <c r="EP80" s="178"/>
      <c r="EQ80" s="178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</row>
    <row r="81" spans="1:157" s="4" customFormat="1" ht="18.75" customHeight="1">
      <c r="A81" s="189" t="s">
        <v>85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4"/>
      <c r="AR81" s="60">
        <v>500</v>
      </c>
      <c r="AS81" s="179" t="s">
        <v>55</v>
      </c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1"/>
      <c r="BJ81" s="78" t="s">
        <v>55</v>
      </c>
      <c r="BK81" s="182">
        <f t="shared" si="1"/>
        <v>0</v>
      </c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4"/>
      <c r="CC81" s="179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0"/>
      <c r="CQ81" s="181"/>
      <c r="CR81" s="77"/>
      <c r="CS81" s="78"/>
      <c r="CT81" s="180"/>
      <c r="CU81" s="180"/>
      <c r="CV81" s="180"/>
      <c r="CW81" s="180"/>
      <c r="CX81" s="180"/>
      <c r="CY81" s="180"/>
      <c r="CZ81" s="180"/>
      <c r="DA81" s="180"/>
      <c r="DB81" s="180"/>
      <c r="DC81" s="180"/>
      <c r="DD81" s="180"/>
      <c r="DE81" s="180"/>
      <c r="DF81" s="180"/>
      <c r="DG81" s="180"/>
      <c r="DH81" s="181"/>
      <c r="DI81" s="179"/>
      <c r="DJ81" s="180"/>
      <c r="DK81" s="180"/>
      <c r="DL81" s="180"/>
      <c r="DM81" s="180"/>
      <c r="DN81" s="180"/>
      <c r="DO81" s="180"/>
      <c r="DP81" s="180"/>
      <c r="DQ81" s="180"/>
      <c r="DR81" s="180"/>
      <c r="DS81" s="180"/>
      <c r="DT81" s="180"/>
      <c r="DU81" s="180"/>
      <c r="DV81" s="180"/>
      <c r="DW81" s="181"/>
      <c r="DX81" s="179"/>
      <c r="DY81" s="180"/>
      <c r="DZ81" s="180"/>
      <c r="EA81" s="180"/>
      <c r="EB81" s="180"/>
      <c r="EC81" s="180"/>
      <c r="ED81" s="180"/>
      <c r="EE81" s="180"/>
      <c r="EF81" s="180"/>
      <c r="EG81" s="180"/>
      <c r="EH81" s="180"/>
      <c r="EI81" s="180"/>
      <c r="EJ81" s="180"/>
      <c r="EK81" s="180"/>
      <c r="EL81" s="181"/>
      <c r="EM81" s="179"/>
      <c r="EN81" s="180"/>
      <c r="EO81" s="180"/>
      <c r="EP81" s="180"/>
      <c r="EQ81" s="180"/>
      <c r="ER81" s="180"/>
      <c r="ES81" s="180"/>
      <c r="ET81" s="180"/>
      <c r="EU81" s="180"/>
      <c r="EV81" s="180"/>
      <c r="EW81" s="180"/>
      <c r="EX81" s="180"/>
      <c r="EY81" s="180"/>
      <c r="EZ81" s="180"/>
      <c r="FA81" s="181"/>
    </row>
    <row r="82" spans="1:157" s="4" customFormat="1" ht="18.75" customHeight="1">
      <c r="A82" s="189" t="s">
        <v>86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4"/>
      <c r="AR82" s="60">
        <v>600</v>
      </c>
      <c r="AS82" s="179" t="s">
        <v>55</v>
      </c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1"/>
      <c r="BJ82" s="78" t="s">
        <v>55</v>
      </c>
      <c r="BK82" s="182">
        <f t="shared" si="1"/>
        <v>0</v>
      </c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4"/>
      <c r="CC82" s="179"/>
      <c r="CD82" s="180"/>
      <c r="CE82" s="180"/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0"/>
      <c r="CQ82" s="181"/>
      <c r="CR82" s="77"/>
      <c r="CS82" s="78"/>
      <c r="CT82" s="180"/>
      <c r="CU82" s="180"/>
      <c r="CV82" s="180"/>
      <c r="CW82" s="180"/>
      <c r="CX82" s="180"/>
      <c r="CY82" s="180"/>
      <c r="CZ82" s="180"/>
      <c r="DA82" s="180"/>
      <c r="DB82" s="180"/>
      <c r="DC82" s="180"/>
      <c r="DD82" s="180"/>
      <c r="DE82" s="180"/>
      <c r="DF82" s="180"/>
      <c r="DG82" s="180"/>
      <c r="DH82" s="181"/>
      <c r="DI82" s="179"/>
      <c r="DJ82" s="180"/>
      <c r="DK82" s="180"/>
      <c r="DL82" s="180"/>
      <c r="DM82" s="180"/>
      <c r="DN82" s="180"/>
      <c r="DO82" s="180"/>
      <c r="DP82" s="180"/>
      <c r="DQ82" s="180"/>
      <c r="DR82" s="180"/>
      <c r="DS82" s="180"/>
      <c r="DT82" s="180"/>
      <c r="DU82" s="180"/>
      <c r="DV82" s="180"/>
      <c r="DW82" s="181"/>
      <c r="DX82" s="179"/>
      <c r="DY82" s="180"/>
      <c r="DZ82" s="180"/>
      <c r="EA82" s="180"/>
      <c r="EB82" s="180"/>
      <c r="EC82" s="180"/>
      <c r="ED82" s="180"/>
      <c r="EE82" s="180"/>
      <c r="EF82" s="180"/>
      <c r="EG82" s="180"/>
      <c r="EH82" s="180"/>
      <c r="EI82" s="180"/>
      <c r="EJ82" s="180"/>
      <c r="EK82" s="180"/>
      <c r="EL82" s="181"/>
      <c r="EM82" s="179"/>
      <c r="EN82" s="180"/>
      <c r="EO82" s="180"/>
      <c r="EP82" s="180"/>
      <c r="EQ82" s="180"/>
      <c r="ER82" s="180"/>
      <c r="ES82" s="180"/>
      <c r="ET82" s="180"/>
      <c r="EU82" s="180"/>
      <c r="EV82" s="180"/>
      <c r="EW82" s="180"/>
      <c r="EX82" s="180"/>
      <c r="EY82" s="180"/>
      <c r="EZ82" s="180"/>
      <c r="FA82" s="181"/>
    </row>
    <row r="83" ht="10.5" customHeight="1"/>
    <row r="84" spans="1:157" ht="39.75" customHeight="1">
      <c r="A84" s="138" t="s">
        <v>94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8"/>
      <c r="DU84" s="138"/>
      <c r="DV84" s="138"/>
      <c r="DW84" s="138"/>
      <c r="DX84" s="138"/>
      <c r="DY84" s="138"/>
      <c r="DZ84" s="138"/>
      <c r="EA84" s="138"/>
      <c r="EB84" s="138"/>
      <c r="EC84" s="138"/>
      <c r="ED84" s="138"/>
      <c r="EE84" s="138"/>
      <c r="EF84" s="138"/>
      <c r="EG84" s="138"/>
      <c r="EH84" s="138"/>
      <c r="EI84" s="138"/>
      <c r="EJ84" s="138"/>
      <c r="EK84" s="138"/>
      <c r="EL84" s="138"/>
      <c r="EM84" s="138"/>
      <c r="EN84" s="138"/>
      <c r="EO84" s="138"/>
      <c r="EP84" s="138"/>
      <c r="EQ84" s="138"/>
      <c r="ER84" s="138"/>
      <c r="ES84" s="138"/>
      <c r="ET84" s="138"/>
      <c r="EU84" s="138"/>
      <c r="EV84" s="138"/>
      <c r="EW84" s="138"/>
      <c r="EX84" s="138"/>
      <c r="EY84" s="138"/>
      <c r="EZ84" s="138"/>
      <c r="FA84" s="138"/>
    </row>
    <row r="85" spans="1:157" ht="18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67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</row>
    <row r="86" spans="1:157" ht="37.5" customHeight="1">
      <c r="A86" s="138" t="s">
        <v>87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8"/>
      <c r="DE86" s="138"/>
      <c r="DF86" s="138"/>
      <c r="DG86" s="138"/>
      <c r="DH86" s="138"/>
      <c r="DI86" s="138"/>
      <c r="DJ86" s="138"/>
      <c r="DK86" s="138"/>
      <c r="DL86" s="138"/>
      <c r="DM86" s="138"/>
      <c r="DN86" s="138"/>
      <c r="DO86" s="138"/>
      <c r="DP86" s="138"/>
      <c r="DQ86" s="138"/>
      <c r="DR86" s="138"/>
      <c r="DS86" s="138"/>
      <c r="DT86" s="138"/>
      <c r="DU86" s="138"/>
      <c r="DV86" s="138"/>
      <c r="DW86" s="138"/>
      <c r="DX86" s="138"/>
      <c r="DY86" s="138"/>
      <c r="DZ86" s="138"/>
      <c r="EA86" s="138"/>
      <c r="EB86" s="138"/>
      <c r="EC86" s="138"/>
      <c r="ED86" s="138"/>
      <c r="EE86" s="138"/>
      <c r="EF86" s="138"/>
      <c r="EG86" s="138"/>
      <c r="EH86" s="138"/>
      <c r="EI86" s="138"/>
      <c r="EJ86" s="138"/>
      <c r="EK86" s="138"/>
      <c r="EL86" s="138"/>
      <c r="EM86" s="138"/>
      <c r="EN86" s="138"/>
      <c r="EO86" s="138"/>
      <c r="EP86" s="138"/>
      <c r="EQ86" s="138"/>
      <c r="ER86" s="138"/>
      <c r="ES86" s="138"/>
      <c r="ET86" s="138"/>
      <c r="EU86" s="138"/>
      <c r="EV86" s="138"/>
      <c r="EW86" s="138"/>
      <c r="EX86" s="138"/>
      <c r="EY86" s="138"/>
      <c r="EZ86" s="138"/>
      <c r="FA86" s="138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57.75" customHeight="1">
      <c r="A88" s="138" t="s">
        <v>95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8"/>
      <c r="DE88" s="138"/>
      <c r="DF88" s="138"/>
      <c r="DG88" s="138"/>
      <c r="DH88" s="138"/>
      <c r="DI88" s="138"/>
      <c r="DJ88" s="138"/>
      <c r="DK88" s="138"/>
      <c r="DL88" s="138"/>
      <c r="DM88" s="138"/>
      <c r="DN88" s="138"/>
      <c r="DO88" s="138"/>
      <c r="DP88" s="138"/>
      <c r="DQ88" s="138"/>
      <c r="DR88" s="138"/>
      <c r="DS88" s="138"/>
      <c r="DT88" s="138"/>
      <c r="DU88" s="138"/>
      <c r="DV88" s="138"/>
      <c r="DW88" s="138"/>
      <c r="DX88" s="138"/>
      <c r="DY88" s="138"/>
      <c r="DZ88" s="138"/>
      <c r="EA88" s="138"/>
      <c r="EB88" s="138"/>
      <c r="EC88" s="138"/>
      <c r="ED88" s="138"/>
      <c r="EE88" s="138"/>
      <c r="EF88" s="138"/>
      <c r="EG88" s="138"/>
      <c r="EH88" s="138"/>
      <c r="EI88" s="138"/>
      <c r="EJ88" s="138"/>
      <c r="EK88" s="138"/>
      <c r="EL88" s="138"/>
      <c r="EM88" s="138"/>
      <c r="EN88" s="138"/>
      <c r="EO88" s="138"/>
      <c r="EP88" s="138"/>
      <c r="EQ88" s="138"/>
      <c r="ER88" s="138"/>
      <c r="ES88" s="138"/>
      <c r="ET88" s="138"/>
      <c r="EU88" s="138"/>
      <c r="EV88" s="138"/>
      <c r="EW88" s="138"/>
      <c r="EX88" s="138"/>
      <c r="EY88" s="138"/>
      <c r="EZ88" s="138"/>
      <c r="FA88" s="138"/>
    </row>
  </sheetData>
  <sheetProtection/>
  <mergeCells count="604">
    <mergeCell ref="EN43:FA43"/>
    <mergeCell ref="EM47:FA47"/>
    <mergeCell ref="DX82:EL82"/>
    <mergeCell ref="EM82:FA82"/>
    <mergeCell ref="A84:FA84"/>
    <mergeCell ref="A86:FA86"/>
    <mergeCell ref="DX80:EL80"/>
    <mergeCell ref="EM80:FA80"/>
    <mergeCell ref="A81:AQ81"/>
    <mergeCell ref="AS81:BI81"/>
    <mergeCell ref="A88:FA88"/>
    <mergeCell ref="A82:AQ82"/>
    <mergeCell ref="AS82:BI82"/>
    <mergeCell ref="BK82:CB82"/>
    <mergeCell ref="CC82:CQ82"/>
    <mergeCell ref="CT82:DH82"/>
    <mergeCell ref="DI82:DW82"/>
    <mergeCell ref="BK81:CB81"/>
    <mergeCell ref="CC81:CQ81"/>
    <mergeCell ref="CT81:DH81"/>
    <mergeCell ref="DI81:DW81"/>
    <mergeCell ref="DX81:EL81"/>
    <mergeCell ref="EM81:FA81"/>
    <mergeCell ref="A80:AQ80"/>
    <mergeCell ref="AS80:BI80"/>
    <mergeCell ref="BK80:CB80"/>
    <mergeCell ref="CC80:CQ80"/>
    <mergeCell ref="CT80:DH80"/>
    <mergeCell ref="DI80:DW80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6:AQ76"/>
    <mergeCell ref="AS76:BI76"/>
    <mergeCell ref="BK76:CB76"/>
    <mergeCell ref="CC76:CQ76"/>
    <mergeCell ref="CT76:DH76"/>
    <mergeCell ref="DI76:DW76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A72:AQ72"/>
    <mergeCell ref="AS72:BI72"/>
    <mergeCell ref="BK72:CB72"/>
    <mergeCell ref="CC72:CQ72"/>
    <mergeCell ref="CT72:DH72"/>
    <mergeCell ref="DI72:DW72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A46:AQ46"/>
    <mergeCell ref="AS46:BI46"/>
    <mergeCell ref="BK46:CB46"/>
    <mergeCell ref="CC46:CQ46"/>
    <mergeCell ref="CT46:DH46"/>
    <mergeCell ref="DI46:DW46"/>
    <mergeCell ref="DX44:EL44"/>
    <mergeCell ref="AS44:BI44"/>
    <mergeCell ref="BK44:CB44"/>
    <mergeCell ref="CC44:CQ44"/>
    <mergeCell ref="CT44:DH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5748031496062992" right="0.11811023622047245" top="0.31496062992125984" bottom="0.2755905511811024" header="0.1968503937007874" footer="0.196850393700787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88"/>
  <sheetViews>
    <sheetView view="pageBreakPreview" zoomScale="80" zoomScaleNormal="80" zoomScaleSheetLayoutView="80" workbookViewId="0" topLeftCell="A4">
      <pane xSplit="62" ySplit="7" topLeftCell="BK78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A6" sqref="A6:FA9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0" t="s">
        <v>119</v>
      </c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</row>
    <row r="3" spans="131:156" ht="15"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</row>
    <row r="4" spans="1:142" s="3" customFormat="1" ht="28.5" customHeight="1">
      <c r="A4" s="171" t="s">
        <v>219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 customHeight="1">
      <c r="A6" s="262" t="s">
        <v>0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3" t="s">
        <v>47</v>
      </c>
      <c r="AS6" s="262" t="s">
        <v>48</v>
      </c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 t="s">
        <v>49</v>
      </c>
      <c r="BK6" s="264" t="s">
        <v>118</v>
      </c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5"/>
      <c r="EI6" s="265"/>
      <c r="EJ6" s="265"/>
      <c r="EK6" s="265"/>
      <c r="EL6" s="265"/>
      <c r="EM6" s="265"/>
      <c r="EN6" s="265"/>
      <c r="EO6" s="265"/>
      <c r="EP6" s="265"/>
      <c r="EQ6" s="265"/>
      <c r="ER6" s="265"/>
      <c r="ES6" s="265"/>
      <c r="ET6" s="265"/>
      <c r="EU6" s="265"/>
      <c r="EV6" s="265"/>
      <c r="EW6" s="265"/>
      <c r="EX6" s="265"/>
      <c r="EY6" s="265"/>
      <c r="EZ6" s="265"/>
      <c r="FA6" s="266"/>
    </row>
    <row r="7" spans="1:157" ht="16.5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3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 t="s">
        <v>34</v>
      </c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 t="s">
        <v>50</v>
      </c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2"/>
    </row>
    <row r="8" spans="1:157" ht="91.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3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 t="s">
        <v>177</v>
      </c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 t="s">
        <v>167</v>
      </c>
      <c r="CS8" s="262" t="s">
        <v>191</v>
      </c>
      <c r="CT8" s="262" t="s">
        <v>51</v>
      </c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3" t="s">
        <v>56</v>
      </c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2" t="s">
        <v>52</v>
      </c>
      <c r="DY8" s="262"/>
      <c r="DZ8" s="262"/>
      <c r="EA8" s="262"/>
      <c r="EB8" s="262"/>
      <c r="EC8" s="262"/>
      <c r="ED8" s="262"/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62"/>
      <c r="EU8" s="262"/>
      <c r="EV8" s="262"/>
      <c r="EW8" s="262"/>
      <c r="EX8" s="262"/>
      <c r="EY8" s="262"/>
      <c r="EZ8" s="262"/>
      <c r="FA8" s="262"/>
    </row>
    <row r="9" spans="1:157" ht="70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3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2" t="s">
        <v>53</v>
      </c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4" t="s">
        <v>54</v>
      </c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6"/>
    </row>
    <row r="10" spans="1:157" s="2" customFormat="1" ht="15.75" customHeight="1">
      <c r="A10" s="251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3"/>
      <c r="AR10" s="98">
        <v>2</v>
      </c>
      <c r="AS10" s="251">
        <v>3</v>
      </c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3"/>
      <c r="BJ10" s="99">
        <v>4</v>
      </c>
      <c r="BK10" s="251">
        <v>5</v>
      </c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3"/>
      <c r="CC10" s="251">
        <v>6</v>
      </c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3"/>
      <c r="CR10" s="97">
        <v>7</v>
      </c>
      <c r="CS10" s="99">
        <v>8</v>
      </c>
      <c r="CT10" s="251">
        <v>9</v>
      </c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3"/>
      <c r="DI10" s="242">
        <v>10</v>
      </c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4"/>
      <c r="DX10" s="242">
        <v>11</v>
      </c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4"/>
      <c r="EM10" s="242">
        <v>12</v>
      </c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4"/>
    </row>
    <row r="11" spans="1:157" s="4" customFormat="1" ht="18.75" customHeight="1">
      <c r="A11" s="245" t="s">
        <v>14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7"/>
      <c r="AR11" s="60">
        <v>100</v>
      </c>
      <c r="AS11" s="179" t="s">
        <v>55</v>
      </c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1"/>
      <c r="BJ11" s="78" t="s">
        <v>55</v>
      </c>
      <c r="BK11" s="248">
        <f>BK12+BK13+BK14+BK15+BK16+BK17+BK18+BK19+BK20</f>
        <v>6136117</v>
      </c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50"/>
      <c r="CC11" s="248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50"/>
      <c r="CR11" s="74"/>
      <c r="CS11" s="75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50"/>
      <c r="DI11" s="179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1"/>
      <c r="DX11" s="179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1"/>
      <c r="EM11" s="179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1"/>
    </row>
    <row r="12" spans="1:157" s="4" customFormat="1" ht="15.75" customHeight="1">
      <c r="A12" s="239" t="s">
        <v>6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1"/>
      <c r="AR12" s="63"/>
      <c r="AS12" s="179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1"/>
      <c r="BJ12" s="78"/>
      <c r="BK12" s="179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1"/>
      <c r="CC12" s="179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1"/>
      <c r="CR12" s="77"/>
      <c r="CS12" s="78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1"/>
      <c r="DI12" s="179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1"/>
      <c r="DX12" s="179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1"/>
      <c r="EM12" s="179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1"/>
    </row>
    <row r="13" spans="1:157" s="4" customFormat="1" ht="51.75" customHeight="1">
      <c r="A13" s="206" t="s">
        <v>178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8"/>
      <c r="AR13" s="60">
        <v>110</v>
      </c>
      <c r="AS13" s="186" t="s">
        <v>185</v>
      </c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8"/>
      <c r="BJ13" s="78"/>
      <c r="BK13" s="179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1"/>
      <c r="CC13" s="179" t="s">
        <v>55</v>
      </c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1"/>
      <c r="CR13" s="77" t="s">
        <v>55</v>
      </c>
      <c r="CS13" s="78" t="s">
        <v>55</v>
      </c>
      <c r="CT13" s="180" t="s">
        <v>55</v>
      </c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1"/>
      <c r="DI13" s="179" t="s">
        <v>55</v>
      </c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1"/>
      <c r="DX13" s="179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1"/>
      <c r="EM13" s="178" t="s">
        <v>55</v>
      </c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</row>
    <row r="14" spans="1:157" s="4" customFormat="1" ht="18.75" customHeight="1">
      <c r="A14" s="236" t="s">
        <v>57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8"/>
      <c r="AR14" s="60">
        <v>120</v>
      </c>
      <c r="AS14" s="186" t="s">
        <v>186</v>
      </c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8"/>
      <c r="BJ14" s="78"/>
      <c r="BK14" s="179">
        <f>CC14+CR14+DX14</f>
        <v>6136117</v>
      </c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1"/>
      <c r="CC14" s="179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1"/>
      <c r="CR14" s="77">
        <v>3048921</v>
      </c>
      <c r="CS14" s="78" t="s">
        <v>55</v>
      </c>
      <c r="CT14" s="179" t="s">
        <v>55</v>
      </c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1"/>
      <c r="DI14" s="179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1"/>
      <c r="DX14" s="179">
        <v>3087196</v>
      </c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1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</row>
    <row r="15" spans="1:157" s="4" customFormat="1" ht="34.5" customHeight="1">
      <c r="A15" s="236" t="s">
        <v>58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8"/>
      <c r="AR15" s="60">
        <v>130</v>
      </c>
      <c r="AS15" s="186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8"/>
      <c r="BJ15" s="78"/>
      <c r="BK15" s="179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1"/>
      <c r="CC15" s="179" t="s">
        <v>55</v>
      </c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1"/>
      <c r="CR15" s="77" t="s">
        <v>55</v>
      </c>
      <c r="CS15" s="78" t="s">
        <v>55</v>
      </c>
      <c r="CT15" s="179" t="s">
        <v>55</v>
      </c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1"/>
      <c r="DI15" s="179" t="s">
        <v>55</v>
      </c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179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1"/>
      <c r="EM15" s="178" t="s">
        <v>55</v>
      </c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</row>
    <row r="16" spans="1:157" s="4" customFormat="1" ht="18.75" customHeight="1">
      <c r="A16" s="189" t="s">
        <v>59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4"/>
      <c r="AR16" s="60">
        <v>150</v>
      </c>
      <c r="AS16" s="186" t="s">
        <v>187</v>
      </c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8"/>
      <c r="BJ16" s="78"/>
      <c r="BK16" s="179">
        <f>CC16+CS16</f>
        <v>0</v>
      </c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1"/>
      <c r="CC16" s="179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1"/>
      <c r="CR16" s="77" t="s">
        <v>55</v>
      </c>
      <c r="CS16" s="78"/>
      <c r="CT16" s="179" t="s">
        <v>55</v>
      </c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1"/>
      <c r="DI16" s="179" t="s">
        <v>55</v>
      </c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179" t="s">
        <v>55</v>
      </c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1"/>
      <c r="EM16" s="179" t="s">
        <v>55</v>
      </c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1"/>
    </row>
    <row r="17" spans="1:157" s="4" customFormat="1" ht="18.75" customHeight="1">
      <c r="A17" s="236" t="s">
        <v>60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8"/>
      <c r="AR17" s="60">
        <v>160</v>
      </c>
      <c r="AS17" s="186" t="s">
        <v>187</v>
      </c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8"/>
      <c r="BJ17" s="78"/>
      <c r="BK17" s="179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1"/>
      <c r="CC17" s="179" t="s">
        <v>55</v>
      </c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1"/>
      <c r="CR17" s="77" t="s">
        <v>55</v>
      </c>
      <c r="CS17" s="78" t="s">
        <v>55</v>
      </c>
      <c r="CT17" s="179" t="s">
        <v>55</v>
      </c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1"/>
      <c r="DI17" s="179" t="s">
        <v>55</v>
      </c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1"/>
      <c r="DX17" s="179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1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</row>
    <row r="18" spans="1:157" s="4" customFormat="1" ht="18.75" customHeight="1">
      <c r="A18" s="236" t="s">
        <v>61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8"/>
      <c r="AR18" s="60">
        <v>180</v>
      </c>
      <c r="AS18" s="203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5"/>
      <c r="BJ18" s="81"/>
      <c r="BK18" s="179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1"/>
      <c r="CC18" s="179" t="s">
        <v>55</v>
      </c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1"/>
      <c r="CR18" s="77" t="s">
        <v>55</v>
      </c>
      <c r="CS18" s="78" t="s">
        <v>55</v>
      </c>
      <c r="CT18" s="179" t="s">
        <v>55</v>
      </c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1"/>
      <c r="DI18" s="179" t="s">
        <v>55</v>
      </c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1"/>
      <c r="DX18" s="179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1"/>
      <c r="EM18" s="178" t="s">
        <v>55</v>
      </c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</row>
    <row r="19" spans="1:157" s="4" customFormat="1" ht="18.75" customHeight="1">
      <c r="A19" s="236" t="s">
        <v>62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8"/>
      <c r="AR19" s="60"/>
      <c r="AS19" s="203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5"/>
      <c r="BJ19" s="81"/>
      <c r="BK19" s="179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1"/>
      <c r="CC19" s="179" t="s">
        <v>55</v>
      </c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1"/>
      <c r="CR19" s="77" t="s">
        <v>55</v>
      </c>
      <c r="CS19" s="78" t="s">
        <v>55</v>
      </c>
      <c r="CT19" s="179" t="s">
        <v>55</v>
      </c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1"/>
      <c r="DI19" s="179" t="s">
        <v>55</v>
      </c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1"/>
      <c r="DX19" s="179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1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</row>
    <row r="20" spans="1:157" s="4" customFormat="1" ht="18.75" customHeight="1">
      <c r="A20" s="236" t="s">
        <v>63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8"/>
      <c r="AR20" s="60"/>
      <c r="AS20" s="203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5"/>
      <c r="BJ20" s="81"/>
      <c r="BK20" s="179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1"/>
      <c r="CC20" s="179" t="s">
        <v>55</v>
      </c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1"/>
      <c r="CR20" s="77" t="s">
        <v>55</v>
      </c>
      <c r="CS20" s="78" t="s">
        <v>55</v>
      </c>
      <c r="CT20" s="179" t="s">
        <v>55</v>
      </c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1"/>
      <c r="DI20" s="179" t="s">
        <v>55</v>
      </c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1"/>
      <c r="DX20" s="179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1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</row>
    <row r="21" spans="1:157" s="27" customFormat="1" ht="18.75" customHeight="1">
      <c r="A21" s="209" t="s">
        <v>64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1"/>
      <c r="AR21" s="93">
        <v>200</v>
      </c>
      <c r="AS21" s="212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4"/>
      <c r="BJ21" s="94"/>
      <c r="BK21" s="182">
        <f>BK22+BK27+BK34+BK47+BK50</f>
        <v>6136117</v>
      </c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4"/>
      <c r="CC21" s="182">
        <f>CC22+CC27+CC34+CC47+CC50</f>
        <v>0</v>
      </c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4"/>
      <c r="CR21" s="121">
        <f>CR22+CR27+CR34+CR47+CR50</f>
        <v>3048921</v>
      </c>
      <c r="CS21" s="124">
        <f>CS22+CS27+CS34+CS47+CS50</f>
        <v>0</v>
      </c>
      <c r="CT21" s="183">
        <f>CT22+CT27+CT34+CT47+CT50</f>
        <v>0</v>
      </c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4"/>
      <c r="DI21" s="182">
        <f>DI22+DI27+DI34+DI47+DI50</f>
        <v>0</v>
      </c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4"/>
      <c r="DX21" s="182">
        <f>DX22+DX27+DX34+DX47+DX50</f>
        <v>3087196</v>
      </c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4"/>
      <c r="EM21" s="185">
        <f>EM22+EM27+EM34+EM47+EM50</f>
        <v>0</v>
      </c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</row>
    <row r="22" spans="1:157" s="4" customFormat="1" ht="18.75" customHeight="1">
      <c r="A22" s="189" t="s">
        <v>72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4"/>
      <c r="AR22" s="60">
        <v>210</v>
      </c>
      <c r="AS22" s="203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5"/>
      <c r="BJ22" s="86">
        <v>210</v>
      </c>
      <c r="BK22" s="182">
        <f>CC22+CR22+CS22+CT22+DI22+DX22</f>
        <v>3656853</v>
      </c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4"/>
      <c r="CC22" s="182">
        <f>CC23+CC26</f>
        <v>0</v>
      </c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4"/>
      <c r="CR22" s="121">
        <f>CR23+CR26</f>
        <v>1383657</v>
      </c>
      <c r="CS22" s="124">
        <f>CS23+CS26</f>
        <v>0</v>
      </c>
      <c r="CT22" s="183">
        <f>CT23+CT26</f>
        <v>0</v>
      </c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4"/>
      <c r="DI22" s="182">
        <f>DI23+DI26</f>
        <v>0</v>
      </c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4"/>
      <c r="DX22" s="182">
        <f>DX23+DX26</f>
        <v>2273196</v>
      </c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4"/>
      <c r="EM22" s="185">
        <f>EM23+EM26</f>
        <v>0</v>
      </c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</row>
    <row r="23" spans="1:157" s="4" customFormat="1" ht="33" customHeight="1">
      <c r="A23" s="206" t="s">
        <v>65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8"/>
      <c r="AR23" s="60">
        <v>211</v>
      </c>
      <c r="AS23" s="203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5"/>
      <c r="BJ23" s="86" t="s">
        <v>190</v>
      </c>
      <c r="BK23" s="182">
        <f aca="true" t="shared" si="0" ref="BK23:BK53">CC23+CR23+CS23+CT23+DI23+DX23</f>
        <v>3656853</v>
      </c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4"/>
      <c r="CC23" s="182">
        <f>SUM(CC24:CQ25)</f>
        <v>0</v>
      </c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4"/>
      <c r="CR23" s="124">
        <f>SUM(CR24:CR25)</f>
        <v>1383657</v>
      </c>
      <c r="CS23" s="122">
        <f>SUM(CS24:CS25)</f>
        <v>0</v>
      </c>
      <c r="CT23" s="183">
        <f>SUM(CT24:DH25)</f>
        <v>0</v>
      </c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4"/>
      <c r="DI23" s="182">
        <f>SUM(DI24:DW25)</f>
        <v>0</v>
      </c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4"/>
      <c r="DX23" s="182">
        <f>SUM(DX24:EL25)</f>
        <v>2273196</v>
      </c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4"/>
      <c r="EM23" s="185">
        <f>SUM(EM24:FA25)</f>
        <v>0</v>
      </c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</row>
    <row r="24" spans="1:157" s="4" customFormat="1" ht="18.75" customHeight="1">
      <c r="A24" s="189" t="s">
        <v>15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4"/>
      <c r="AR24" s="63"/>
      <c r="AS24" s="203">
        <v>111</v>
      </c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5"/>
      <c r="BJ24" s="81" t="s">
        <v>197</v>
      </c>
      <c r="BK24" s="182">
        <f t="shared" si="0"/>
        <v>2848417</v>
      </c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4"/>
      <c r="CC24" s="179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1"/>
      <c r="CR24" s="77">
        <v>1062717</v>
      </c>
      <c r="CS24" s="78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1"/>
      <c r="DI24" s="179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1"/>
      <c r="DX24" s="179">
        <v>1785700</v>
      </c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1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</row>
    <row r="25" spans="1:157" s="4" customFormat="1" ht="18.75" customHeight="1">
      <c r="A25" s="189" t="s">
        <v>136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4"/>
      <c r="AR25" s="63"/>
      <c r="AS25" s="203">
        <v>119</v>
      </c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5"/>
      <c r="BJ25" s="81" t="s">
        <v>198</v>
      </c>
      <c r="BK25" s="182">
        <f t="shared" si="0"/>
        <v>808436</v>
      </c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4"/>
      <c r="CC25" s="179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1"/>
      <c r="CR25" s="77">
        <v>320940</v>
      </c>
      <c r="CS25" s="78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1"/>
      <c r="DI25" s="179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1"/>
      <c r="DX25" s="179">
        <v>487496</v>
      </c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1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</row>
    <row r="26" spans="1:157" s="4" customFormat="1" ht="24.75" customHeight="1">
      <c r="A26" s="206" t="s">
        <v>16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8"/>
      <c r="AR26" s="64"/>
      <c r="AS26" s="229">
        <v>112</v>
      </c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1"/>
      <c r="BJ26" s="95" t="s">
        <v>200</v>
      </c>
      <c r="BK26" s="232">
        <f t="shared" si="0"/>
        <v>0</v>
      </c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4"/>
      <c r="CC26" s="235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8"/>
      <c r="CR26" s="87"/>
      <c r="CS26" s="88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8"/>
      <c r="DI26" s="235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8"/>
      <c r="DX26" s="235"/>
      <c r="DY26" s="227"/>
      <c r="DZ26" s="227"/>
      <c r="EA26" s="227"/>
      <c r="EB26" s="227"/>
      <c r="EC26" s="227"/>
      <c r="ED26" s="227"/>
      <c r="EE26" s="227"/>
      <c r="EF26" s="227"/>
      <c r="EG26" s="227"/>
      <c r="EH26" s="227"/>
      <c r="EI26" s="227"/>
      <c r="EJ26" s="227"/>
      <c r="EK26" s="227"/>
      <c r="EL26" s="228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</row>
    <row r="27" spans="1:157" s="4" customFormat="1" ht="18.75" customHeight="1">
      <c r="A27" s="226" t="s">
        <v>66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57">
        <v>220</v>
      </c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81"/>
      <c r="BK27" s="182">
        <f t="shared" si="0"/>
        <v>0</v>
      </c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4"/>
      <c r="CC27" s="182">
        <f>SUM(CC29:CQ33)</f>
        <v>0</v>
      </c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4"/>
      <c r="CR27" s="124">
        <f>SUM(CR29:CR33)</f>
        <v>0</v>
      </c>
      <c r="CS27" s="122">
        <f>SUM(CS29:CS33)</f>
        <v>0</v>
      </c>
      <c r="CT27" s="183">
        <f>SUM(CT29:DH33)</f>
        <v>0</v>
      </c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4"/>
      <c r="DI27" s="182">
        <f>SUM(DI29:DW33)</f>
        <v>0</v>
      </c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4"/>
      <c r="DX27" s="182">
        <f>SUM(DX29:EL33)</f>
        <v>0</v>
      </c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4"/>
      <c r="EM27" s="185">
        <f>SUM(EM29:FA33)</f>
        <v>0</v>
      </c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</row>
    <row r="28" spans="1:157" s="4" customFormat="1" ht="18.75" customHeight="1">
      <c r="A28" s="220" t="s">
        <v>67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2"/>
      <c r="AR28" s="65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82"/>
      <c r="BK28" s="182">
        <f>CC28+CR28+CS28+CT28+DI28+DX28</f>
        <v>0</v>
      </c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80"/>
      <c r="CS28" s="79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</row>
    <row r="29" spans="1:157" s="4" customFormat="1" ht="18.75" customHeight="1">
      <c r="A29" s="206" t="s">
        <v>27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8"/>
      <c r="AR29" s="63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81"/>
      <c r="BK29" s="182">
        <f t="shared" si="0"/>
        <v>0</v>
      </c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4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77"/>
      <c r="CS29" s="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</row>
    <row r="30" spans="1:157" s="4" customFormat="1" ht="18.75" customHeight="1">
      <c r="A30" s="206" t="s">
        <v>68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8"/>
      <c r="AR30" s="63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81"/>
      <c r="BK30" s="182">
        <f t="shared" si="0"/>
        <v>0</v>
      </c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4"/>
      <c r="CC30" s="179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1"/>
      <c r="CR30" s="77"/>
      <c r="CS30" s="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9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</row>
    <row r="31" spans="1:157" s="4" customFormat="1" ht="36.75" customHeight="1">
      <c r="A31" s="206" t="s">
        <v>69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8"/>
      <c r="AR31" s="63"/>
      <c r="AS31" s="218">
        <v>266</v>
      </c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95" t="s">
        <v>209</v>
      </c>
      <c r="BK31" s="182">
        <f t="shared" si="0"/>
        <v>0</v>
      </c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4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77"/>
      <c r="CS31" s="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9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</row>
    <row r="32" spans="1:157" s="4" customFormat="1" ht="18.75" customHeight="1">
      <c r="A32" s="206" t="s">
        <v>28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8"/>
      <c r="AR32" s="63"/>
      <c r="AS32" s="218">
        <v>266</v>
      </c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95" t="s">
        <v>210</v>
      </c>
      <c r="BK32" s="182">
        <f t="shared" si="0"/>
        <v>0</v>
      </c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4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77"/>
      <c r="CS32" s="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9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</row>
    <row r="33" spans="1:157" s="4" customFormat="1" ht="18.75" customHeight="1" hidden="1">
      <c r="A33" s="206" t="s">
        <v>28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8"/>
      <c r="AR33" s="63"/>
      <c r="AS33" s="203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5"/>
      <c r="BJ33" s="81"/>
      <c r="BK33" s="182">
        <f t="shared" si="0"/>
        <v>0</v>
      </c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4"/>
      <c r="CC33" s="179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1"/>
      <c r="CR33" s="77"/>
      <c r="CS33" s="78"/>
      <c r="CT33" s="179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1"/>
      <c r="DI33" s="179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1"/>
      <c r="DX33" s="179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1"/>
      <c r="EM33" s="179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1"/>
    </row>
    <row r="34" spans="1:157" s="4" customFormat="1" ht="33.75" customHeight="1">
      <c r="A34" s="206" t="s">
        <v>70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8"/>
      <c r="AR34" s="60">
        <v>230</v>
      </c>
      <c r="AS34" s="203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5"/>
      <c r="BJ34" s="86">
        <v>290</v>
      </c>
      <c r="BK34" s="182">
        <f>CC34+CR34+CS34+CT34+DI34+DX34</f>
        <v>424167</v>
      </c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4"/>
      <c r="CC34" s="182">
        <f>SUM(CC36:CQ42)</f>
        <v>0</v>
      </c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4"/>
      <c r="CR34" s="124">
        <f>SUM(CR36:CR42)</f>
        <v>404167</v>
      </c>
      <c r="CS34" s="122">
        <f>SUM(CS36:CS42)</f>
        <v>0</v>
      </c>
      <c r="CT34" s="183">
        <f>SUM(CT36:DF42)</f>
        <v>0</v>
      </c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4"/>
      <c r="DI34" s="182">
        <f>SUM(DI36:DV42)</f>
        <v>0</v>
      </c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4"/>
      <c r="DX34" s="182">
        <f>SUM(DX36:EL42)</f>
        <v>20000</v>
      </c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4"/>
      <c r="EM34" s="185">
        <f>SUM(EM36:FA42)</f>
        <v>0</v>
      </c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</row>
    <row r="35" spans="1:157" s="4" customFormat="1" ht="15" customHeight="1">
      <c r="A35" s="206" t="s">
        <v>71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8"/>
      <c r="AR35" s="63"/>
      <c r="AS35" s="203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5"/>
      <c r="BJ35" s="81"/>
      <c r="BK35" s="191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3"/>
      <c r="CC35" s="179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1"/>
      <c r="CR35" s="77"/>
      <c r="CS35" s="78"/>
      <c r="CT35" s="179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1"/>
      <c r="DI35" s="179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1"/>
      <c r="DX35" s="179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1"/>
      <c r="EM35" s="179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1"/>
    </row>
    <row r="36" spans="1:157" s="4" customFormat="1" ht="29.25" customHeight="1">
      <c r="A36" s="215" t="s">
        <v>73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7"/>
      <c r="AR36" s="63"/>
      <c r="AS36" s="203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5"/>
      <c r="BJ36" s="81"/>
      <c r="BK36" s="182">
        <f t="shared" si="0"/>
        <v>0</v>
      </c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4"/>
      <c r="CC36" s="179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1"/>
      <c r="CR36" s="77"/>
      <c r="CS36" s="78"/>
      <c r="CT36" s="179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1"/>
      <c r="DI36" s="179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1"/>
      <c r="DX36" s="179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1"/>
      <c r="EM36" s="179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1"/>
    </row>
    <row r="37" spans="1:157" s="4" customFormat="1" ht="18.75" customHeight="1">
      <c r="A37" s="206" t="s">
        <v>75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8"/>
      <c r="AR37" s="63"/>
      <c r="AS37" s="203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5"/>
      <c r="BJ37" s="81"/>
      <c r="BK37" s="182">
        <f t="shared" si="0"/>
        <v>0</v>
      </c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4"/>
      <c r="CC37" s="179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1"/>
      <c r="CR37" s="78"/>
      <c r="CS37" s="77"/>
      <c r="CT37" s="179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1"/>
      <c r="DI37" s="179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1"/>
      <c r="DX37" s="179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1"/>
      <c r="EM37" s="179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1"/>
    </row>
    <row r="38" spans="1:157" s="4" customFormat="1" ht="18.75" customHeight="1">
      <c r="A38" s="206" t="s">
        <v>189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8"/>
      <c r="AR38" s="63"/>
      <c r="AS38" s="203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5"/>
      <c r="BJ38" s="81"/>
      <c r="BK38" s="182">
        <f t="shared" si="0"/>
        <v>0</v>
      </c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4"/>
      <c r="CC38" s="179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1"/>
      <c r="CR38" s="78"/>
      <c r="CS38" s="77"/>
      <c r="CT38" s="179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1"/>
      <c r="DI38" s="179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1"/>
      <c r="DX38" s="179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1"/>
      <c r="EM38" s="179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1"/>
    </row>
    <row r="39" spans="1:157" s="4" customFormat="1" ht="18.75" customHeight="1">
      <c r="A39" s="206" t="s">
        <v>75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8"/>
      <c r="AR39" s="63"/>
      <c r="AS39" s="203">
        <v>852</v>
      </c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5"/>
      <c r="BJ39" s="81" t="s">
        <v>199</v>
      </c>
      <c r="BK39" s="182">
        <f t="shared" si="0"/>
        <v>0</v>
      </c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4"/>
      <c r="CC39" s="179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1"/>
      <c r="CR39" s="78"/>
      <c r="CS39" s="77"/>
      <c r="CT39" s="179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1"/>
      <c r="DI39" s="179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1"/>
      <c r="DX39" s="179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1"/>
      <c r="EM39" s="179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1"/>
    </row>
    <row r="40" spans="1:157" s="4" customFormat="1" ht="33" customHeight="1">
      <c r="A40" s="206" t="s">
        <v>74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8"/>
      <c r="AR40" s="63"/>
      <c r="AS40" s="203">
        <v>851</v>
      </c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5"/>
      <c r="BJ40" s="81" t="s">
        <v>199</v>
      </c>
      <c r="BK40" s="182">
        <f t="shared" si="0"/>
        <v>404167</v>
      </c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4"/>
      <c r="CC40" s="179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1"/>
      <c r="CR40" s="78">
        <v>404167</v>
      </c>
      <c r="CS40" s="77"/>
      <c r="CT40" s="179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1"/>
      <c r="DI40" s="179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1"/>
      <c r="DX40" s="179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1"/>
      <c r="EM40" s="179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1"/>
    </row>
    <row r="41" spans="1:157" s="4" customFormat="1" ht="18.75" customHeight="1">
      <c r="A41" s="206" t="s">
        <v>188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8"/>
      <c r="AR41" s="63"/>
      <c r="AS41" s="203">
        <v>852</v>
      </c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5"/>
      <c r="BJ41" s="81" t="s">
        <v>199</v>
      </c>
      <c r="BK41" s="182">
        <f t="shared" si="0"/>
        <v>20000</v>
      </c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4"/>
      <c r="CC41" s="179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1"/>
      <c r="CR41" s="78"/>
      <c r="CS41" s="77"/>
      <c r="CT41" s="179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1"/>
      <c r="DI41" s="179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1"/>
      <c r="DX41" s="179">
        <v>20000</v>
      </c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1"/>
      <c r="EM41" s="179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1"/>
    </row>
    <row r="42" spans="1:157" s="4" customFormat="1" ht="18.75" customHeight="1">
      <c r="A42" s="206" t="s">
        <v>75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8"/>
      <c r="AR42" s="63"/>
      <c r="AS42" s="203">
        <v>853</v>
      </c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5"/>
      <c r="BJ42" s="81" t="s">
        <v>199</v>
      </c>
      <c r="BK42" s="182">
        <f t="shared" si="0"/>
        <v>0</v>
      </c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4"/>
      <c r="CC42" s="179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1"/>
      <c r="CR42" s="78"/>
      <c r="CS42" s="77"/>
      <c r="CT42" s="179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1"/>
      <c r="DI42" s="179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1"/>
      <c r="DX42" s="179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1"/>
      <c r="EM42" s="179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1"/>
    </row>
    <row r="43" spans="1:157" s="4" customFormat="1" ht="39" customHeight="1" hidden="1">
      <c r="A43" s="189" t="s">
        <v>24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4"/>
      <c r="AR43" s="60">
        <v>240</v>
      </c>
      <c r="AS43" s="203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5"/>
      <c r="BJ43" s="81"/>
      <c r="BK43" s="182">
        <f t="shared" si="0"/>
        <v>0</v>
      </c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4"/>
      <c r="CC43" s="179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1"/>
      <c r="CR43" s="77"/>
      <c r="CS43" s="78"/>
      <c r="CT43" s="179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1"/>
      <c r="DI43" s="179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1"/>
      <c r="DX43" s="179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1"/>
      <c r="EM43" s="76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1"/>
    </row>
    <row r="44" spans="1:157" s="4" customFormat="1" ht="18.75" customHeight="1" hidden="1">
      <c r="A44" s="206" t="s">
        <v>71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8"/>
      <c r="AR44" s="63"/>
      <c r="AS44" s="203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5"/>
      <c r="BJ44" s="81"/>
      <c r="BK44" s="182">
        <f t="shared" si="0"/>
        <v>0</v>
      </c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4"/>
      <c r="CC44" s="179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1"/>
      <c r="CR44" s="77"/>
      <c r="CS44" s="78"/>
      <c r="CT44" s="179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1"/>
      <c r="DI44" s="179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1"/>
      <c r="DX44" s="179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1"/>
      <c r="EM44" s="76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1"/>
    </row>
    <row r="45" spans="1:157" s="4" customFormat="1" ht="39" customHeight="1" hidden="1">
      <c r="A45" s="189" t="s">
        <v>29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4"/>
      <c r="AR45" s="63"/>
      <c r="AS45" s="203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5"/>
      <c r="BJ45" s="81"/>
      <c r="BK45" s="182">
        <f t="shared" si="0"/>
        <v>0</v>
      </c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4"/>
      <c r="CC45" s="179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1"/>
      <c r="CR45" s="77"/>
      <c r="CS45" s="78"/>
      <c r="CT45" s="179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1"/>
      <c r="DI45" s="179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1"/>
      <c r="DX45" s="179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1"/>
      <c r="EM45" s="76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1"/>
    </row>
    <row r="46" spans="1:157" s="4" customFormat="1" ht="21" customHeight="1" hidden="1">
      <c r="A46" s="189" t="s">
        <v>76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4"/>
      <c r="AR46" s="63"/>
      <c r="AS46" s="203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5"/>
      <c r="BJ46" s="81"/>
      <c r="BK46" s="182">
        <f t="shared" si="0"/>
        <v>0</v>
      </c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4"/>
      <c r="CC46" s="179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1"/>
      <c r="CR46" s="77"/>
      <c r="CS46" s="78"/>
      <c r="CT46" s="179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1"/>
      <c r="DI46" s="179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1"/>
      <c r="DX46" s="179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1"/>
      <c r="EM46" s="76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1"/>
    </row>
    <row r="47" spans="1:157" s="4" customFormat="1" ht="36" customHeight="1">
      <c r="A47" s="206" t="s">
        <v>77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8"/>
      <c r="AR47" s="60">
        <v>250</v>
      </c>
      <c r="AS47" s="203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5"/>
      <c r="BJ47" s="81"/>
      <c r="BK47" s="182">
        <f t="shared" si="0"/>
        <v>0</v>
      </c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4"/>
      <c r="CC47" s="182">
        <f>CC49</f>
        <v>0</v>
      </c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4"/>
      <c r="CR47" s="121">
        <f>CR49</f>
        <v>0</v>
      </c>
      <c r="CS47" s="124">
        <f>CS49</f>
        <v>0</v>
      </c>
      <c r="CT47" s="182">
        <f>CT49</f>
        <v>0</v>
      </c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4"/>
      <c r="DI47" s="182">
        <f>DI49</f>
        <v>0</v>
      </c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4"/>
      <c r="DX47" s="182">
        <f>DX49</f>
        <v>0</v>
      </c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4"/>
      <c r="EM47" s="182">
        <f>EM49</f>
        <v>0</v>
      </c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4"/>
    </row>
    <row r="48" spans="1:157" s="4" customFormat="1" ht="14.25" customHeight="1">
      <c r="A48" s="215" t="s">
        <v>71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7"/>
      <c r="AR48" s="63"/>
      <c r="AS48" s="203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5"/>
      <c r="BJ48" s="81"/>
      <c r="BK48" s="191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3"/>
      <c r="CC48" s="179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1"/>
      <c r="CR48" s="77"/>
      <c r="CS48" s="78"/>
      <c r="CT48" s="179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1"/>
      <c r="DI48" s="179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1"/>
      <c r="DX48" s="179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1"/>
      <c r="EM48" s="179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1"/>
    </row>
    <row r="49" spans="1:157" s="4" customFormat="1" ht="18.75" customHeight="1">
      <c r="A49" s="206" t="s">
        <v>28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8"/>
      <c r="AR49" s="63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81"/>
      <c r="BK49" s="182">
        <f>CC49+CR49+CS49+CT49+DI49+DX49</f>
        <v>0</v>
      </c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4"/>
      <c r="CC49" s="179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1"/>
      <c r="CR49" s="77"/>
      <c r="CS49" s="78"/>
      <c r="CT49" s="179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1"/>
      <c r="DI49" s="179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1"/>
      <c r="DX49" s="179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1"/>
      <c r="EM49" s="179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1"/>
    </row>
    <row r="50" spans="1:157" s="4" customFormat="1" ht="37.5" customHeight="1">
      <c r="A50" s="209" t="s">
        <v>78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1"/>
      <c r="AR50" s="93">
        <v>260</v>
      </c>
      <c r="AS50" s="212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4"/>
      <c r="BJ50" s="94"/>
      <c r="BK50" s="182">
        <f>CC50+CR50+CS50+CT50+DI50+DX50</f>
        <v>2055097</v>
      </c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4"/>
      <c r="CC50" s="182">
        <f>CC52+CC53+CC54+CC55+CC56+CC60+CC62+CC63+CC66</f>
        <v>0</v>
      </c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4"/>
      <c r="CR50" s="121">
        <f>CR52+CR53+CR54+CR55+CR56+CR60+CR62+CR63+CR66</f>
        <v>1261097</v>
      </c>
      <c r="CS50" s="124">
        <f>CS52+CS53+CS54+CS55+CS56+CS60+CS62+CS63+CS66</f>
        <v>0</v>
      </c>
      <c r="CT50" s="182">
        <f>CT52+CT53+CT54+CT55+CT56+CT60+CT62+CT63+CT66</f>
        <v>0</v>
      </c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4"/>
      <c r="DI50" s="182">
        <f>DI52+DI53+DI54+DI55+DI56+DI60+DI62+DI63+DI66</f>
        <v>0</v>
      </c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4"/>
      <c r="DX50" s="182">
        <f>DX52+DX53+DX54+DX55+DX56+DX60+DX62+DX63+DX66</f>
        <v>794000</v>
      </c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4"/>
      <c r="EM50" s="182">
        <f>EM52+EM53+EM54+EM55+EM56+EM60+EM62+EM63+EM66</f>
        <v>0</v>
      </c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4"/>
    </row>
    <row r="51" spans="1:157" s="4" customFormat="1" ht="15" customHeight="1">
      <c r="A51" s="206" t="s">
        <v>71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8"/>
      <c r="AR51" s="63"/>
      <c r="AS51" s="203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5"/>
      <c r="BJ51" s="81"/>
      <c r="BK51" s="191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3"/>
      <c r="CC51" s="179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1"/>
      <c r="CR51" s="77"/>
      <c r="CS51" s="78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1"/>
      <c r="DI51" s="179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1"/>
      <c r="DX51" s="179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1"/>
      <c r="EM51" s="259"/>
      <c r="EN51" s="260"/>
      <c r="EO51" s="260"/>
      <c r="EP51" s="260"/>
      <c r="EQ51" s="260"/>
      <c r="ER51" s="260"/>
      <c r="ES51" s="260"/>
      <c r="ET51" s="260"/>
      <c r="EU51" s="260"/>
      <c r="EV51" s="260"/>
      <c r="EW51" s="260"/>
      <c r="EX51" s="260"/>
      <c r="EY51" s="260"/>
      <c r="EZ51" s="260"/>
      <c r="FA51" s="261"/>
    </row>
    <row r="52" spans="1:157" s="4" customFormat="1" ht="18.75" customHeight="1">
      <c r="A52" s="189" t="s">
        <v>17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4"/>
      <c r="AR52" s="63"/>
      <c r="AS52" s="203">
        <v>244</v>
      </c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5"/>
      <c r="BJ52" s="81" t="s">
        <v>201</v>
      </c>
      <c r="BK52" s="182">
        <f t="shared" si="0"/>
        <v>10000</v>
      </c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4"/>
      <c r="CC52" s="179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1"/>
      <c r="CR52" s="77"/>
      <c r="CS52" s="78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1"/>
      <c r="DI52" s="179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1"/>
      <c r="DX52" s="179">
        <v>10000</v>
      </c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1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</row>
    <row r="53" spans="1:157" s="4" customFormat="1" ht="18.75" customHeight="1">
      <c r="A53" s="189" t="s">
        <v>18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4"/>
      <c r="AR53" s="63"/>
      <c r="AS53" s="203">
        <v>244</v>
      </c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5"/>
      <c r="BJ53" s="81" t="s">
        <v>202</v>
      </c>
      <c r="BK53" s="182">
        <f t="shared" si="0"/>
        <v>0</v>
      </c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4"/>
      <c r="CC53" s="179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1"/>
      <c r="CR53" s="77"/>
      <c r="CS53" s="78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1"/>
      <c r="DI53" s="179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1"/>
      <c r="DX53" s="179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1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</row>
    <row r="54" spans="1:157" s="4" customFormat="1" ht="18.75" customHeight="1">
      <c r="A54" s="189" t="s">
        <v>19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4"/>
      <c r="AR54" s="63"/>
      <c r="AS54" s="203">
        <v>244</v>
      </c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5"/>
      <c r="BJ54" s="81" t="s">
        <v>203</v>
      </c>
      <c r="BK54" s="182">
        <f>CC54+CR54+CS54+CT54+DI54+DX54</f>
        <v>1242697</v>
      </c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4"/>
      <c r="CC54" s="179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1"/>
      <c r="CR54" s="77">
        <v>1102697</v>
      </c>
      <c r="CS54" s="78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1"/>
      <c r="DI54" s="179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1"/>
      <c r="DX54" s="179">
        <v>140000</v>
      </c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1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</row>
    <row r="55" spans="1:157" s="4" customFormat="1" ht="18.75" customHeight="1">
      <c r="A55" s="189" t="s">
        <v>20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4"/>
      <c r="AR55" s="63"/>
      <c r="AS55" s="190">
        <v>244</v>
      </c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81" t="s">
        <v>204</v>
      </c>
      <c r="BK55" s="182">
        <f aca="true" t="shared" si="1" ref="BK55:BK82">CC55+CR55+CS55+CT55+DI55+DX55</f>
        <v>0</v>
      </c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4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78"/>
      <c r="CS55" s="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</row>
    <row r="56" spans="1:157" s="4" customFormat="1" ht="18.75" customHeight="1">
      <c r="A56" s="189" t="s">
        <v>79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4"/>
      <c r="AR56" s="63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86">
        <v>225</v>
      </c>
      <c r="BK56" s="182">
        <f>CC56+CR56+CS56+CT56+DI56+DX56</f>
        <v>201444</v>
      </c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4"/>
      <c r="CC56" s="199">
        <f>SUM(CC57:CQ59)</f>
        <v>0</v>
      </c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23">
        <f>SUM(CR57:CR59)</f>
        <v>101444</v>
      </c>
      <c r="CS56" s="123">
        <f>SUM(CS57:CS59)</f>
        <v>0</v>
      </c>
      <c r="CT56" s="199">
        <f>SUM(CT57:DH59)</f>
        <v>0</v>
      </c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>
        <f>SUM(DI57:DW59)</f>
        <v>0</v>
      </c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200">
        <f>SUM(DX57:EL59)</f>
        <v>100000</v>
      </c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2"/>
      <c r="EM56" s="200">
        <f>SUM(EM57:FA59)</f>
        <v>0</v>
      </c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2"/>
    </row>
    <row r="57" spans="1:157" s="4" customFormat="1" ht="18.75" customHeight="1">
      <c r="A57" s="189" t="s">
        <v>79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4"/>
      <c r="AR57" s="63"/>
      <c r="AS57" s="190">
        <v>244</v>
      </c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81" t="s">
        <v>205</v>
      </c>
      <c r="BK57" s="182">
        <f t="shared" si="1"/>
        <v>201444</v>
      </c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4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78">
        <v>101444</v>
      </c>
      <c r="CS57" s="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9">
        <v>100000</v>
      </c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1"/>
      <c r="EM57" s="179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1"/>
    </row>
    <row r="58" spans="1:157" s="4" customFormat="1" ht="18.75" customHeight="1">
      <c r="A58" s="189" t="s">
        <v>79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4"/>
      <c r="AR58" s="63"/>
      <c r="AS58" s="190">
        <v>243</v>
      </c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81" t="s">
        <v>206</v>
      </c>
      <c r="BK58" s="182">
        <f t="shared" si="1"/>
        <v>0</v>
      </c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4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78"/>
      <c r="CS58" s="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9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1"/>
      <c r="EM58" s="179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1"/>
    </row>
    <row r="59" spans="1:157" s="4" customFormat="1" ht="18.75" customHeight="1">
      <c r="A59" s="189" t="s">
        <v>79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4"/>
      <c r="AR59" s="63"/>
      <c r="AS59" s="190">
        <v>244</v>
      </c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81" t="s">
        <v>207</v>
      </c>
      <c r="BK59" s="182">
        <f t="shared" si="1"/>
        <v>0</v>
      </c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4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78"/>
      <c r="CS59" s="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9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1"/>
      <c r="EM59" s="179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1"/>
    </row>
    <row r="60" spans="1:157" s="4" customFormat="1" ht="18.75" customHeight="1">
      <c r="A60" s="189" t="s">
        <v>21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4"/>
      <c r="AR60" s="63"/>
      <c r="AS60" s="190">
        <v>244</v>
      </c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81" t="s">
        <v>208</v>
      </c>
      <c r="BK60" s="182">
        <f t="shared" si="1"/>
        <v>206956</v>
      </c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4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78">
        <v>56956</v>
      </c>
      <c r="CS60" s="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>
        <v>150000</v>
      </c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</row>
    <row r="61" spans="1:157" s="4" customFormat="1" ht="18.75" customHeight="1" hidden="1">
      <c r="A61" s="189" t="s">
        <v>28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4"/>
      <c r="AR61" s="63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81"/>
      <c r="BK61" s="182">
        <f>CC61+CR61+CS61+CT61+DI61+DX61</f>
        <v>0</v>
      </c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4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78"/>
      <c r="CS61" s="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</row>
    <row r="62" spans="1:157" s="4" customFormat="1" ht="18.75" customHeight="1" hidden="1">
      <c r="A62" s="189" t="s">
        <v>28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4"/>
      <c r="AR62" s="63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81"/>
      <c r="BK62" s="182">
        <f t="shared" si="1"/>
        <v>0</v>
      </c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4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78"/>
      <c r="CS62" s="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</row>
    <row r="63" spans="1:157" s="4" customFormat="1" ht="18.75" customHeight="1">
      <c r="A63" s="189" t="s">
        <v>22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4"/>
      <c r="AR63" s="66"/>
      <c r="AS63" s="190">
        <v>244</v>
      </c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86">
        <v>310</v>
      </c>
      <c r="BK63" s="182">
        <f t="shared" si="1"/>
        <v>194000</v>
      </c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4"/>
      <c r="CC63" s="199">
        <f>SUM(CC64:CQ65)</f>
        <v>0</v>
      </c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23">
        <f>SUM(CR64:CR65)</f>
        <v>0</v>
      </c>
      <c r="CS63" s="123">
        <f>SUM(CS64:CS65)</f>
        <v>0</v>
      </c>
      <c r="CT63" s="199">
        <f>SUM(CT64:DF65)</f>
        <v>0</v>
      </c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>
        <f>SUM(DI64:DW65)</f>
        <v>0</v>
      </c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200">
        <f>SUM(DX64:EL65)</f>
        <v>194000</v>
      </c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2"/>
      <c r="EM63" s="200">
        <f>SUM(EM64:FA65)</f>
        <v>0</v>
      </c>
      <c r="EN63" s="201"/>
      <c r="EO63" s="201"/>
      <c r="EP63" s="201"/>
      <c r="EQ63" s="201"/>
      <c r="ER63" s="201"/>
      <c r="ES63" s="201"/>
      <c r="ET63" s="201"/>
      <c r="EU63" s="201"/>
      <c r="EV63" s="201"/>
      <c r="EW63" s="201"/>
      <c r="EX63" s="201"/>
      <c r="EY63" s="201"/>
      <c r="EZ63" s="201"/>
      <c r="FA63" s="202"/>
    </row>
    <row r="64" spans="1:157" s="4" customFormat="1" ht="18.75" customHeight="1">
      <c r="A64" s="189" t="s">
        <v>22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4"/>
      <c r="AR64" s="66"/>
      <c r="AS64" s="190">
        <v>244</v>
      </c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81" t="s">
        <v>211</v>
      </c>
      <c r="BK64" s="182">
        <f t="shared" si="1"/>
        <v>194000</v>
      </c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4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78"/>
      <c r="CS64" s="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>
        <v>194000</v>
      </c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9"/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1"/>
    </row>
    <row r="65" spans="1:157" s="4" customFormat="1" ht="18.75" customHeight="1">
      <c r="A65" s="189" t="s">
        <v>22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4"/>
      <c r="AR65" s="66"/>
      <c r="AS65" s="190">
        <v>244</v>
      </c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81" t="s">
        <v>212</v>
      </c>
      <c r="BK65" s="182">
        <f t="shared" si="1"/>
        <v>0</v>
      </c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4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78"/>
      <c r="CS65" s="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9"/>
      <c r="EN65" s="180"/>
      <c r="EO65" s="180"/>
      <c r="EP65" s="180"/>
      <c r="EQ65" s="180"/>
      <c r="ER65" s="180"/>
      <c r="ES65" s="180"/>
      <c r="ET65" s="180"/>
      <c r="EU65" s="180"/>
      <c r="EV65" s="180"/>
      <c r="EW65" s="180"/>
      <c r="EX65" s="180"/>
      <c r="EY65" s="180"/>
      <c r="EZ65" s="180"/>
      <c r="FA65" s="181"/>
    </row>
    <row r="66" spans="1:157" s="4" customFormat="1" ht="19.5" customHeight="1">
      <c r="A66" s="189" t="s">
        <v>23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4"/>
      <c r="AR66" s="63"/>
      <c r="AS66" s="190">
        <v>244</v>
      </c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86">
        <v>340</v>
      </c>
      <c r="BK66" s="182">
        <f t="shared" si="1"/>
        <v>200000</v>
      </c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4"/>
      <c r="CC66" s="199">
        <f>SUM(CC67:CQ72)</f>
        <v>0</v>
      </c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23">
        <f>SUM(CR67:CR72)</f>
        <v>0</v>
      </c>
      <c r="CS66" s="123">
        <f>SUM(CS67:CS72)</f>
        <v>0</v>
      </c>
      <c r="CT66" s="199">
        <f>SUM(CT67:DH72)</f>
        <v>0</v>
      </c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>
        <f>SUM(DI67:DW72)</f>
        <v>0</v>
      </c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200">
        <f>SUM(DX67:EL72)</f>
        <v>200000</v>
      </c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2"/>
      <c r="EM66" s="200">
        <f>SUM(EM67:FA72)</f>
        <v>0</v>
      </c>
      <c r="EN66" s="201"/>
      <c r="EO66" s="201"/>
      <c r="EP66" s="201"/>
      <c r="EQ66" s="201"/>
      <c r="ER66" s="201"/>
      <c r="ES66" s="201"/>
      <c r="ET66" s="201"/>
      <c r="EU66" s="201"/>
      <c r="EV66" s="201"/>
      <c r="EW66" s="201"/>
      <c r="EX66" s="201"/>
      <c r="EY66" s="201"/>
      <c r="EZ66" s="201"/>
      <c r="FA66" s="202"/>
    </row>
    <row r="67" spans="1:157" s="4" customFormat="1" ht="19.5" customHeight="1">
      <c r="A67" s="189" t="s">
        <v>23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4"/>
      <c r="AR67" s="63"/>
      <c r="AS67" s="190">
        <v>244</v>
      </c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81" t="s">
        <v>213</v>
      </c>
      <c r="BK67" s="182">
        <f t="shared" si="1"/>
        <v>200000</v>
      </c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3"/>
      <c r="CB67" s="184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78"/>
      <c r="CS67" s="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>
        <v>200000</v>
      </c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9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1"/>
    </row>
    <row r="68" spans="1:157" s="4" customFormat="1" ht="19.5" customHeight="1">
      <c r="A68" s="189" t="s">
        <v>23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4"/>
      <c r="AR68" s="63"/>
      <c r="AS68" s="190">
        <v>244</v>
      </c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81" t="s">
        <v>214</v>
      </c>
      <c r="BK68" s="182">
        <f t="shared" si="1"/>
        <v>0</v>
      </c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4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78"/>
      <c r="CS68" s="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9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1"/>
    </row>
    <row r="69" spans="1:157" s="4" customFormat="1" ht="19.5" customHeight="1">
      <c r="A69" s="189" t="s">
        <v>23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4"/>
      <c r="AR69" s="63"/>
      <c r="AS69" s="190">
        <v>244</v>
      </c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81" t="s">
        <v>215</v>
      </c>
      <c r="BK69" s="182">
        <f t="shared" si="1"/>
        <v>0</v>
      </c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83"/>
      <c r="CB69" s="184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78"/>
      <c r="CS69" s="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9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1"/>
    </row>
    <row r="70" spans="1:157" s="4" customFormat="1" ht="19.5" customHeight="1">
      <c r="A70" s="189" t="s">
        <v>23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4"/>
      <c r="AR70" s="63"/>
      <c r="AS70" s="190">
        <v>244</v>
      </c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81" t="s">
        <v>216</v>
      </c>
      <c r="BK70" s="182">
        <f t="shared" si="1"/>
        <v>0</v>
      </c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183"/>
      <c r="CB70" s="184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78"/>
      <c r="CS70" s="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9"/>
      <c r="EN70" s="180"/>
      <c r="EO70" s="180"/>
      <c r="EP70" s="180"/>
      <c r="EQ70" s="180"/>
      <c r="ER70" s="180"/>
      <c r="ES70" s="180"/>
      <c r="ET70" s="180"/>
      <c r="EU70" s="180"/>
      <c r="EV70" s="180"/>
      <c r="EW70" s="180"/>
      <c r="EX70" s="180"/>
      <c r="EY70" s="180"/>
      <c r="EZ70" s="180"/>
      <c r="FA70" s="181"/>
    </row>
    <row r="71" spans="1:157" s="4" customFormat="1" ht="19.5" customHeight="1">
      <c r="A71" s="189" t="s">
        <v>23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4"/>
      <c r="AR71" s="63"/>
      <c r="AS71" s="190">
        <v>244</v>
      </c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81" t="s">
        <v>217</v>
      </c>
      <c r="BK71" s="182">
        <f t="shared" si="1"/>
        <v>0</v>
      </c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4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78"/>
      <c r="CS71" s="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8"/>
      <c r="EM71" s="179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1"/>
    </row>
    <row r="72" spans="1:157" s="4" customFormat="1" ht="19.5" customHeight="1">
      <c r="A72" s="189" t="s">
        <v>23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4"/>
      <c r="AR72" s="63"/>
      <c r="AS72" s="190">
        <v>244</v>
      </c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81" t="s">
        <v>218</v>
      </c>
      <c r="BK72" s="182">
        <f t="shared" si="1"/>
        <v>0</v>
      </c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3"/>
      <c r="BW72" s="183"/>
      <c r="BX72" s="183"/>
      <c r="BY72" s="183"/>
      <c r="BZ72" s="183"/>
      <c r="CA72" s="183"/>
      <c r="CB72" s="184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78"/>
      <c r="CS72" s="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9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1"/>
    </row>
    <row r="73" spans="1:157" s="4" customFormat="1" ht="37.5" customHeight="1">
      <c r="A73" s="189" t="s">
        <v>43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4"/>
      <c r="AR73" s="60">
        <v>300</v>
      </c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81"/>
      <c r="BK73" s="182">
        <f t="shared" si="1"/>
        <v>0</v>
      </c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4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78"/>
      <c r="CS73" s="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9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1"/>
    </row>
    <row r="74" spans="1:157" s="4" customFormat="1" ht="15" customHeight="1">
      <c r="A74" s="196" t="s">
        <v>1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8"/>
      <c r="AR74" s="63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81"/>
      <c r="BK74" s="191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3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78"/>
      <c r="CS74" s="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8"/>
      <c r="DV74" s="178"/>
      <c r="DW74" s="178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4"/>
      <c r="EL74" s="194"/>
      <c r="EM74" s="194"/>
      <c r="EN74" s="194"/>
      <c r="EO74" s="194"/>
      <c r="EP74" s="194"/>
      <c r="EQ74" s="194"/>
      <c r="ER74" s="194"/>
      <c r="ES74" s="194"/>
      <c r="ET74" s="194"/>
      <c r="EU74" s="194"/>
      <c r="EV74" s="194"/>
      <c r="EW74" s="194"/>
      <c r="EX74" s="194"/>
      <c r="EY74" s="194"/>
      <c r="EZ74" s="194"/>
      <c r="FA74" s="194"/>
    </row>
    <row r="75" spans="1:157" s="4" customFormat="1" ht="18.75" customHeight="1">
      <c r="A75" s="189" t="s">
        <v>80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4"/>
      <c r="AR75" s="60">
        <v>310</v>
      </c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81"/>
      <c r="BK75" s="182">
        <f t="shared" si="1"/>
        <v>0</v>
      </c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  <c r="BZ75" s="183"/>
      <c r="CA75" s="183"/>
      <c r="CB75" s="184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78"/>
      <c r="CS75" s="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178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8"/>
      <c r="DV75" s="178"/>
      <c r="DW75" s="179"/>
      <c r="DX75" s="178"/>
      <c r="DY75" s="178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8"/>
      <c r="ER75" s="178"/>
      <c r="ES75" s="178"/>
      <c r="ET75" s="178"/>
      <c r="EU75" s="178"/>
      <c r="EV75" s="178"/>
      <c r="EW75" s="178"/>
      <c r="EX75" s="178"/>
      <c r="EY75" s="178"/>
      <c r="EZ75" s="178"/>
      <c r="FA75" s="178"/>
    </row>
    <row r="76" spans="1:157" s="4" customFormat="1" ht="18.75" customHeight="1">
      <c r="A76" s="189" t="s">
        <v>81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4"/>
      <c r="AR76" s="60">
        <v>320</v>
      </c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81"/>
      <c r="BK76" s="182">
        <f t="shared" si="1"/>
        <v>0</v>
      </c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4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78"/>
      <c r="CS76" s="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5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78"/>
      <c r="ER76" s="178"/>
      <c r="ES76" s="178"/>
      <c r="ET76" s="178"/>
      <c r="EU76" s="178"/>
      <c r="EV76" s="178"/>
      <c r="EW76" s="178"/>
      <c r="EX76" s="178"/>
      <c r="EY76" s="178"/>
      <c r="EZ76" s="178"/>
      <c r="FA76" s="178"/>
    </row>
    <row r="77" spans="1:157" s="4" customFormat="1" ht="18.75" customHeight="1">
      <c r="A77" s="189" t="s">
        <v>82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4"/>
      <c r="AR77" s="60">
        <v>400</v>
      </c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81"/>
      <c r="BK77" s="182">
        <f t="shared" si="1"/>
        <v>0</v>
      </c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4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78"/>
      <c r="CS77" s="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9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  <c r="DV77" s="178"/>
      <c r="DW77" s="178"/>
      <c r="DX77" s="179"/>
      <c r="DY77" s="180"/>
      <c r="DZ77" s="180"/>
      <c r="EA77" s="180"/>
      <c r="EB77" s="180"/>
      <c r="EC77" s="180"/>
      <c r="ED77" s="180"/>
      <c r="EE77" s="180"/>
      <c r="EF77" s="180"/>
      <c r="EG77" s="180"/>
      <c r="EH77" s="180"/>
      <c r="EI77" s="180"/>
      <c r="EJ77" s="180"/>
      <c r="EK77" s="180"/>
      <c r="EL77" s="181"/>
      <c r="EM77" s="179"/>
      <c r="EN77" s="180"/>
      <c r="EO77" s="180"/>
      <c r="EP77" s="180"/>
      <c r="EQ77" s="180"/>
      <c r="ER77" s="180"/>
      <c r="ES77" s="180"/>
      <c r="ET77" s="180"/>
      <c r="EU77" s="180"/>
      <c r="EV77" s="180"/>
      <c r="EW77" s="180"/>
      <c r="EX77" s="180"/>
      <c r="EY77" s="180"/>
      <c r="EZ77" s="180"/>
      <c r="FA77" s="181"/>
    </row>
    <row r="78" spans="1:157" s="4" customFormat="1" ht="18.75" customHeight="1">
      <c r="A78" s="189" t="s">
        <v>1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4"/>
      <c r="AR78" s="63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81"/>
      <c r="BK78" s="191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3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78"/>
      <c r="CS78" s="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9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</row>
    <row r="79" spans="1:157" s="4" customFormat="1" ht="18.75" customHeight="1">
      <c r="A79" s="189" t="s">
        <v>83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4"/>
      <c r="AR79" s="60">
        <v>410</v>
      </c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81"/>
      <c r="BK79" s="182">
        <f t="shared" si="1"/>
        <v>0</v>
      </c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183"/>
      <c r="BZ79" s="183"/>
      <c r="CA79" s="183"/>
      <c r="CB79" s="184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78"/>
      <c r="CS79" s="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</row>
    <row r="80" spans="1:157" s="4" customFormat="1" ht="18.75" customHeight="1">
      <c r="A80" s="189" t="s">
        <v>84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4"/>
      <c r="AR80" s="60">
        <v>420</v>
      </c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81"/>
      <c r="BK80" s="182">
        <f t="shared" si="1"/>
        <v>0</v>
      </c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4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78"/>
      <c r="CS80" s="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8"/>
      <c r="EO80" s="178"/>
      <c r="EP80" s="178"/>
      <c r="EQ80" s="178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</row>
    <row r="81" spans="1:157" s="4" customFormat="1" ht="18.75" customHeight="1">
      <c r="A81" s="189" t="s">
        <v>85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4"/>
      <c r="AR81" s="60">
        <v>500</v>
      </c>
      <c r="AS81" s="179" t="s">
        <v>55</v>
      </c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1"/>
      <c r="BJ81" s="78" t="s">
        <v>55</v>
      </c>
      <c r="BK81" s="182">
        <f t="shared" si="1"/>
        <v>0</v>
      </c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4"/>
      <c r="CC81" s="179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0"/>
      <c r="CQ81" s="181"/>
      <c r="CR81" s="77"/>
      <c r="CS81" s="78"/>
      <c r="CT81" s="180"/>
      <c r="CU81" s="180"/>
      <c r="CV81" s="180"/>
      <c r="CW81" s="180"/>
      <c r="CX81" s="180"/>
      <c r="CY81" s="180"/>
      <c r="CZ81" s="180"/>
      <c r="DA81" s="180"/>
      <c r="DB81" s="180"/>
      <c r="DC81" s="180"/>
      <c r="DD81" s="180"/>
      <c r="DE81" s="180"/>
      <c r="DF81" s="180"/>
      <c r="DG81" s="180"/>
      <c r="DH81" s="181"/>
      <c r="DI81" s="179"/>
      <c r="DJ81" s="180"/>
      <c r="DK81" s="180"/>
      <c r="DL81" s="180"/>
      <c r="DM81" s="180"/>
      <c r="DN81" s="180"/>
      <c r="DO81" s="180"/>
      <c r="DP81" s="180"/>
      <c r="DQ81" s="180"/>
      <c r="DR81" s="180"/>
      <c r="DS81" s="180"/>
      <c r="DT81" s="180"/>
      <c r="DU81" s="180"/>
      <c r="DV81" s="180"/>
      <c r="DW81" s="181"/>
      <c r="DX81" s="179"/>
      <c r="DY81" s="180"/>
      <c r="DZ81" s="180"/>
      <c r="EA81" s="180"/>
      <c r="EB81" s="180"/>
      <c r="EC81" s="180"/>
      <c r="ED81" s="180"/>
      <c r="EE81" s="180"/>
      <c r="EF81" s="180"/>
      <c r="EG81" s="180"/>
      <c r="EH81" s="180"/>
      <c r="EI81" s="180"/>
      <c r="EJ81" s="180"/>
      <c r="EK81" s="180"/>
      <c r="EL81" s="181"/>
      <c r="EM81" s="179"/>
      <c r="EN81" s="180"/>
      <c r="EO81" s="180"/>
      <c r="EP81" s="180"/>
      <c r="EQ81" s="180"/>
      <c r="ER81" s="180"/>
      <c r="ES81" s="180"/>
      <c r="ET81" s="180"/>
      <c r="EU81" s="180"/>
      <c r="EV81" s="180"/>
      <c r="EW81" s="180"/>
      <c r="EX81" s="180"/>
      <c r="EY81" s="180"/>
      <c r="EZ81" s="180"/>
      <c r="FA81" s="181"/>
    </row>
    <row r="82" spans="1:157" s="4" customFormat="1" ht="18.75" customHeight="1">
      <c r="A82" s="189" t="s">
        <v>86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4"/>
      <c r="AR82" s="60">
        <v>600</v>
      </c>
      <c r="AS82" s="179" t="s">
        <v>55</v>
      </c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1"/>
      <c r="BJ82" s="78" t="s">
        <v>55</v>
      </c>
      <c r="BK82" s="182">
        <f t="shared" si="1"/>
        <v>0</v>
      </c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4"/>
      <c r="CC82" s="179"/>
      <c r="CD82" s="180"/>
      <c r="CE82" s="180"/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0"/>
      <c r="CQ82" s="181"/>
      <c r="CR82" s="77"/>
      <c r="CS82" s="78"/>
      <c r="CT82" s="180"/>
      <c r="CU82" s="180"/>
      <c r="CV82" s="180"/>
      <c r="CW82" s="180"/>
      <c r="CX82" s="180"/>
      <c r="CY82" s="180"/>
      <c r="CZ82" s="180"/>
      <c r="DA82" s="180"/>
      <c r="DB82" s="180"/>
      <c r="DC82" s="180"/>
      <c r="DD82" s="180"/>
      <c r="DE82" s="180"/>
      <c r="DF82" s="180"/>
      <c r="DG82" s="180"/>
      <c r="DH82" s="181"/>
      <c r="DI82" s="179"/>
      <c r="DJ82" s="180"/>
      <c r="DK82" s="180"/>
      <c r="DL82" s="180"/>
      <c r="DM82" s="180"/>
      <c r="DN82" s="180"/>
      <c r="DO82" s="180"/>
      <c r="DP82" s="180"/>
      <c r="DQ82" s="180"/>
      <c r="DR82" s="180"/>
      <c r="DS82" s="180"/>
      <c r="DT82" s="180"/>
      <c r="DU82" s="180"/>
      <c r="DV82" s="180"/>
      <c r="DW82" s="181"/>
      <c r="DX82" s="179"/>
      <c r="DY82" s="180"/>
      <c r="DZ82" s="180"/>
      <c r="EA82" s="180"/>
      <c r="EB82" s="180"/>
      <c r="EC82" s="180"/>
      <c r="ED82" s="180"/>
      <c r="EE82" s="180"/>
      <c r="EF82" s="180"/>
      <c r="EG82" s="180"/>
      <c r="EH82" s="180"/>
      <c r="EI82" s="180"/>
      <c r="EJ82" s="180"/>
      <c r="EK82" s="180"/>
      <c r="EL82" s="181"/>
      <c r="EM82" s="179"/>
      <c r="EN82" s="180"/>
      <c r="EO82" s="180"/>
      <c r="EP82" s="180"/>
      <c r="EQ82" s="180"/>
      <c r="ER82" s="180"/>
      <c r="ES82" s="180"/>
      <c r="ET82" s="180"/>
      <c r="EU82" s="180"/>
      <c r="EV82" s="180"/>
      <c r="EW82" s="180"/>
      <c r="EX82" s="180"/>
      <c r="EY82" s="180"/>
      <c r="EZ82" s="180"/>
      <c r="FA82" s="181"/>
    </row>
    <row r="83" ht="10.5" customHeight="1"/>
    <row r="84" spans="1:157" ht="39.75" customHeight="1">
      <c r="A84" s="138" t="s">
        <v>94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8"/>
      <c r="DU84" s="138"/>
      <c r="DV84" s="138"/>
      <c r="DW84" s="138"/>
      <c r="DX84" s="138"/>
      <c r="DY84" s="138"/>
      <c r="DZ84" s="138"/>
      <c r="EA84" s="138"/>
      <c r="EB84" s="138"/>
      <c r="EC84" s="138"/>
      <c r="ED84" s="138"/>
      <c r="EE84" s="138"/>
      <c r="EF84" s="138"/>
      <c r="EG84" s="138"/>
      <c r="EH84" s="138"/>
      <c r="EI84" s="138"/>
      <c r="EJ84" s="138"/>
      <c r="EK84" s="138"/>
      <c r="EL84" s="138"/>
      <c r="EM84" s="138"/>
      <c r="EN84" s="138"/>
      <c r="EO84" s="138"/>
      <c r="EP84" s="138"/>
      <c r="EQ84" s="138"/>
      <c r="ER84" s="138"/>
      <c r="ES84" s="138"/>
      <c r="ET84" s="138"/>
      <c r="EU84" s="138"/>
      <c r="EV84" s="138"/>
      <c r="EW84" s="138"/>
      <c r="EX84" s="138"/>
      <c r="EY84" s="138"/>
      <c r="EZ84" s="138"/>
      <c r="FA84" s="138"/>
    </row>
    <row r="85" spans="1:157" ht="18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67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</row>
    <row r="86" spans="1:157" ht="37.5" customHeight="1">
      <c r="A86" s="138" t="s">
        <v>87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8"/>
      <c r="DE86" s="138"/>
      <c r="DF86" s="138"/>
      <c r="DG86" s="138"/>
      <c r="DH86" s="138"/>
      <c r="DI86" s="138"/>
      <c r="DJ86" s="138"/>
      <c r="DK86" s="138"/>
      <c r="DL86" s="138"/>
      <c r="DM86" s="138"/>
      <c r="DN86" s="138"/>
      <c r="DO86" s="138"/>
      <c r="DP86" s="138"/>
      <c r="DQ86" s="138"/>
      <c r="DR86" s="138"/>
      <c r="DS86" s="138"/>
      <c r="DT86" s="138"/>
      <c r="DU86" s="138"/>
      <c r="DV86" s="138"/>
      <c r="DW86" s="138"/>
      <c r="DX86" s="138"/>
      <c r="DY86" s="138"/>
      <c r="DZ86" s="138"/>
      <c r="EA86" s="138"/>
      <c r="EB86" s="138"/>
      <c r="EC86" s="138"/>
      <c r="ED86" s="138"/>
      <c r="EE86" s="138"/>
      <c r="EF86" s="138"/>
      <c r="EG86" s="138"/>
      <c r="EH86" s="138"/>
      <c r="EI86" s="138"/>
      <c r="EJ86" s="138"/>
      <c r="EK86" s="138"/>
      <c r="EL86" s="138"/>
      <c r="EM86" s="138"/>
      <c r="EN86" s="138"/>
      <c r="EO86" s="138"/>
      <c r="EP86" s="138"/>
      <c r="EQ86" s="138"/>
      <c r="ER86" s="138"/>
      <c r="ES86" s="138"/>
      <c r="ET86" s="138"/>
      <c r="EU86" s="138"/>
      <c r="EV86" s="138"/>
      <c r="EW86" s="138"/>
      <c r="EX86" s="138"/>
      <c r="EY86" s="138"/>
      <c r="EZ86" s="138"/>
      <c r="FA86" s="138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57.75" customHeight="1">
      <c r="A88" s="138" t="s">
        <v>95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8"/>
      <c r="DE88" s="138"/>
      <c r="DF88" s="138"/>
      <c r="DG88" s="138"/>
      <c r="DH88" s="138"/>
      <c r="DI88" s="138"/>
      <c r="DJ88" s="138"/>
      <c r="DK88" s="138"/>
      <c r="DL88" s="138"/>
      <c r="DM88" s="138"/>
      <c r="DN88" s="138"/>
      <c r="DO88" s="138"/>
      <c r="DP88" s="138"/>
      <c r="DQ88" s="138"/>
      <c r="DR88" s="138"/>
      <c r="DS88" s="138"/>
      <c r="DT88" s="138"/>
      <c r="DU88" s="138"/>
      <c r="DV88" s="138"/>
      <c r="DW88" s="138"/>
      <c r="DX88" s="138"/>
      <c r="DY88" s="138"/>
      <c r="DZ88" s="138"/>
      <c r="EA88" s="138"/>
      <c r="EB88" s="138"/>
      <c r="EC88" s="138"/>
      <c r="ED88" s="138"/>
      <c r="EE88" s="138"/>
      <c r="EF88" s="138"/>
      <c r="EG88" s="138"/>
      <c r="EH88" s="138"/>
      <c r="EI88" s="138"/>
      <c r="EJ88" s="138"/>
      <c r="EK88" s="138"/>
      <c r="EL88" s="138"/>
      <c r="EM88" s="138"/>
      <c r="EN88" s="138"/>
      <c r="EO88" s="138"/>
      <c r="EP88" s="138"/>
      <c r="EQ88" s="138"/>
      <c r="ER88" s="138"/>
      <c r="ES88" s="138"/>
      <c r="ET88" s="138"/>
      <c r="EU88" s="138"/>
      <c r="EV88" s="138"/>
      <c r="EW88" s="138"/>
      <c r="EX88" s="138"/>
      <c r="EY88" s="138"/>
      <c r="EZ88" s="138"/>
      <c r="FA88" s="138"/>
    </row>
  </sheetData>
  <sheetProtection/>
  <mergeCells count="604">
    <mergeCell ref="DX82:EL82"/>
    <mergeCell ref="EM82:FA82"/>
    <mergeCell ref="A84:FA84"/>
    <mergeCell ref="A86:FA86"/>
    <mergeCell ref="A88:FA88"/>
    <mergeCell ref="A82:AQ82"/>
    <mergeCell ref="AS82:BI82"/>
    <mergeCell ref="BK82:CB82"/>
    <mergeCell ref="CC82:CQ82"/>
    <mergeCell ref="CT82:DH82"/>
    <mergeCell ref="DI82:DW82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AS80:BI80"/>
    <mergeCell ref="BK80:CB80"/>
    <mergeCell ref="CC80:CQ80"/>
    <mergeCell ref="CT80:DH80"/>
    <mergeCell ref="DI80:DW80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6:AQ76"/>
    <mergeCell ref="AS76:BI76"/>
    <mergeCell ref="BK76:CB76"/>
    <mergeCell ref="CC76:CQ76"/>
    <mergeCell ref="CT76:DH76"/>
    <mergeCell ref="DI76:DW76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A72:AQ72"/>
    <mergeCell ref="AS72:BI72"/>
    <mergeCell ref="BK72:CB72"/>
    <mergeCell ref="CC72:CQ72"/>
    <mergeCell ref="CT72:DH72"/>
    <mergeCell ref="DI72:DW72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5748031496062992" right="0.11811023622047245" top="0.31496062992125984" bottom="0.2755905511811024" header="0.1968503937007874" footer="0.1968503937007874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K36"/>
  <sheetViews>
    <sheetView zoomScale="80" zoomScaleNormal="80" zoomScaleSheetLayoutView="100" workbookViewId="0" topLeftCell="A1">
      <selection activeCell="BL12" sqref="BL12:CA12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9" customWidth="1"/>
    <col min="45" max="61" width="0.875" style="1" customWidth="1"/>
    <col min="62" max="62" width="13.75390625" style="29" customWidth="1"/>
    <col min="63" max="63" width="13.25390625" style="29" customWidth="1"/>
    <col min="64" max="75" width="0.875" style="1" customWidth="1"/>
    <col min="76" max="76" width="3.375" style="1" customWidth="1"/>
    <col min="77" max="79" width="0.875" style="1" hidden="1" customWidth="1"/>
    <col min="80" max="84" width="0.875" style="1" customWidth="1"/>
    <col min="85" max="85" width="9.75390625" style="1" customWidth="1"/>
    <col min="86" max="86" width="14.00390625" style="1" customWidth="1"/>
    <col min="87" max="98" width="0.875" style="1" customWidth="1"/>
    <col min="99" max="99" width="3.125" style="1" customWidth="1"/>
    <col min="100" max="100" width="0.875" style="1" hidden="1" customWidth="1"/>
    <col min="101" max="101" width="13.00390625" style="1" customWidth="1"/>
    <col min="102" max="111" width="0.875" style="1" customWidth="1"/>
    <col min="112" max="112" width="4.25390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70" t="s">
        <v>120</v>
      </c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</row>
    <row r="3" spans="1:115" s="3" customFormat="1" ht="27" customHeight="1">
      <c r="A3" s="324" t="s">
        <v>220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322" t="s">
        <v>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3" t="s">
        <v>47</v>
      </c>
      <c r="AS5" s="322" t="s">
        <v>88</v>
      </c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3" t="s">
        <v>157</v>
      </c>
      <c r="BK5" s="323" t="s">
        <v>137</v>
      </c>
      <c r="BL5" s="325" t="s">
        <v>89</v>
      </c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</row>
    <row r="6" spans="1:115" ht="18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3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3"/>
      <c r="BK6" s="323"/>
      <c r="BL6" s="276" t="s">
        <v>121</v>
      </c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8"/>
      <c r="CI6" s="316" t="s">
        <v>50</v>
      </c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8"/>
    </row>
    <row r="7" spans="1:115" ht="180.75" customHeight="1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3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3"/>
      <c r="BK7" s="323"/>
      <c r="BL7" s="279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1"/>
      <c r="CI7" s="322" t="s">
        <v>123</v>
      </c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16" t="s">
        <v>124</v>
      </c>
      <c r="DJ7" s="317"/>
      <c r="DK7" s="318"/>
    </row>
    <row r="8" spans="1:115" ht="116.25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3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3"/>
      <c r="BK8" s="323"/>
      <c r="BL8" s="319" t="s">
        <v>221</v>
      </c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1"/>
      <c r="CB8" s="322" t="s">
        <v>222</v>
      </c>
      <c r="CC8" s="322"/>
      <c r="CD8" s="322"/>
      <c r="CE8" s="322"/>
      <c r="CF8" s="322"/>
      <c r="CG8" s="322"/>
      <c r="CH8" s="322" t="s">
        <v>223</v>
      </c>
      <c r="CI8" s="316" t="s">
        <v>224</v>
      </c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8"/>
      <c r="CW8" s="96" t="s">
        <v>225</v>
      </c>
      <c r="CX8" s="322" t="s">
        <v>226</v>
      </c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96" t="s">
        <v>147</v>
      </c>
      <c r="DJ8" s="96" t="s">
        <v>148</v>
      </c>
      <c r="DK8" s="96" t="s">
        <v>149</v>
      </c>
    </row>
    <row r="9" spans="1:115" ht="4.5" customHeight="1" hidden="1">
      <c r="A9" s="322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3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3"/>
      <c r="BK9" s="323"/>
      <c r="BL9" s="279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1"/>
      <c r="CB9" s="322"/>
      <c r="CC9" s="322"/>
      <c r="CD9" s="322"/>
      <c r="CE9" s="322"/>
      <c r="CF9" s="322"/>
      <c r="CG9" s="322"/>
      <c r="CH9" s="322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</row>
    <row r="10" spans="1:115" ht="15">
      <c r="A10" s="307">
        <v>1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9"/>
      <c r="AR10" s="113">
        <v>2</v>
      </c>
      <c r="AS10" s="307">
        <v>3</v>
      </c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9"/>
      <c r="BJ10" s="113">
        <v>4</v>
      </c>
      <c r="BK10" s="114">
        <v>5</v>
      </c>
      <c r="BL10" s="307">
        <v>6</v>
      </c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9"/>
      <c r="CB10" s="307">
        <v>7</v>
      </c>
      <c r="CC10" s="308"/>
      <c r="CD10" s="308"/>
      <c r="CE10" s="308"/>
      <c r="CF10" s="308"/>
      <c r="CG10" s="309"/>
      <c r="CH10" s="112">
        <v>8</v>
      </c>
      <c r="CI10" s="310">
        <v>9</v>
      </c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2"/>
      <c r="CW10" s="115">
        <v>10</v>
      </c>
      <c r="CX10" s="313">
        <v>11</v>
      </c>
      <c r="CY10" s="314"/>
      <c r="CZ10" s="314"/>
      <c r="DA10" s="314"/>
      <c r="DB10" s="314"/>
      <c r="DC10" s="314"/>
      <c r="DD10" s="314"/>
      <c r="DE10" s="314"/>
      <c r="DF10" s="314"/>
      <c r="DG10" s="314"/>
      <c r="DH10" s="315"/>
      <c r="DI10" s="115">
        <v>12</v>
      </c>
      <c r="DJ10" s="115">
        <v>13</v>
      </c>
      <c r="DK10" s="116">
        <v>14</v>
      </c>
    </row>
    <row r="11" spans="1:115" s="4" customFormat="1" ht="40.5" customHeight="1">
      <c r="A11" s="304" t="s">
        <v>139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6"/>
      <c r="AR11" s="111" t="s">
        <v>90</v>
      </c>
      <c r="AS11" s="287" t="s">
        <v>55</v>
      </c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9"/>
      <c r="BJ11" s="100"/>
      <c r="BK11" s="101"/>
      <c r="BL11" s="300">
        <v>2055097</v>
      </c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2"/>
      <c r="CB11" s="300">
        <f>BL11</f>
        <v>2055097</v>
      </c>
      <c r="CC11" s="301"/>
      <c r="CD11" s="301"/>
      <c r="CE11" s="301"/>
      <c r="CF11" s="301"/>
      <c r="CG11" s="302"/>
      <c r="CH11" s="117">
        <f>CB11</f>
        <v>2055097</v>
      </c>
      <c r="CI11" s="290">
        <f>BL11</f>
        <v>2055097</v>
      </c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2"/>
      <c r="CW11" s="118">
        <f>CB11</f>
        <v>2055097</v>
      </c>
      <c r="CX11" s="293">
        <f>CH11</f>
        <v>2055097</v>
      </c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110"/>
      <c r="DJ11" s="110"/>
      <c r="DK11" s="109"/>
    </row>
    <row r="12" spans="1:115" s="4" customFormat="1" ht="75.75" customHeight="1">
      <c r="A12" s="294" t="s">
        <v>91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6"/>
      <c r="AR12" s="111" t="s">
        <v>92</v>
      </c>
      <c r="AS12" s="287" t="s">
        <v>55</v>
      </c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9"/>
      <c r="BJ12" s="100"/>
      <c r="BK12" s="101"/>
      <c r="BL12" s="300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2"/>
      <c r="CB12" s="300">
        <f>BL12</f>
        <v>0</v>
      </c>
      <c r="CC12" s="301"/>
      <c r="CD12" s="301"/>
      <c r="CE12" s="301"/>
      <c r="CF12" s="301"/>
      <c r="CG12" s="302"/>
      <c r="CH12" s="117">
        <f>CB12</f>
        <v>0</v>
      </c>
      <c r="CI12" s="290">
        <f>BL12</f>
        <v>0</v>
      </c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2"/>
      <c r="CW12" s="119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110"/>
      <c r="DJ12" s="110"/>
      <c r="DK12" s="110"/>
    </row>
    <row r="13" spans="1:115" s="4" customFormat="1" ht="6.75" customHeight="1">
      <c r="A13" s="294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6"/>
      <c r="AR13" s="111"/>
      <c r="AS13" s="287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9"/>
      <c r="BJ13" s="100"/>
      <c r="BK13" s="101"/>
      <c r="BL13" s="297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9"/>
      <c r="CB13" s="300"/>
      <c r="CC13" s="301"/>
      <c r="CD13" s="301"/>
      <c r="CE13" s="301"/>
      <c r="CF13" s="301"/>
      <c r="CG13" s="302"/>
      <c r="CH13" s="117"/>
      <c r="CI13" s="300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2"/>
      <c r="CW13" s="119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110"/>
      <c r="DJ13" s="110"/>
      <c r="DK13" s="109"/>
    </row>
    <row r="14" spans="1:115" s="4" customFormat="1" ht="37.5" customHeight="1">
      <c r="A14" s="284" t="s">
        <v>135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6"/>
      <c r="AR14" s="111" t="s">
        <v>93</v>
      </c>
      <c r="AS14" s="287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9"/>
      <c r="BJ14" s="100"/>
      <c r="BK14" s="101"/>
      <c r="BL14" s="290">
        <f>BL11-BL12</f>
        <v>2055097</v>
      </c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2"/>
      <c r="CB14" s="290">
        <f>CB11</f>
        <v>2055097</v>
      </c>
      <c r="CC14" s="291"/>
      <c r="CD14" s="291"/>
      <c r="CE14" s="291"/>
      <c r="CF14" s="291"/>
      <c r="CG14" s="292"/>
      <c r="CH14" s="120">
        <f>CH11</f>
        <v>2055097</v>
      </c>
      <c r="CI14" s="290">
        <f>BL14</f>
        <v>2055097</v>
      </c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2"/>
      <c r="CW14" s="118">
        <f>CB14</f>
        <v>2055097</v>
      </c>
      <c r="CX14" s="293">
        <f>CH14</f>
        <v>2055097</v>
      </c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110"/>
      <c r="DJ14" s="110"/>
      <c r="DK14" s="109"/>
    </row>
    <row r="15" spans="1:115" s="4" customFormat="1" ht="16.5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102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103"/>
      <c r="BK15" s="104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70"/>
      <c r="CC15" s="270"/>
      <c r="CD15" s="270"/>
      <c r="CE15" s="270"/>
      <c r="CF15" s="270"/>
      <c r="CG15" s="270"/>
      <c r="CH15" s="105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106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107"/>
      <c r="DJ15" s="107"/>
      <c r="DK15" s="107"/>
    </row>
    <row r="16" spans="1:115" s="4" customFormat="1" ht="33.75" customHeight="1">
      <c r="A16" s="272" t="s">
        <v>194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102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103" t="s">
        <v>235</v>
      </c>
      <c r="BK16" s="104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  <c r="CA16" s="269"/>
      <c r="CB16" s="270"/>
      <c r="CC16" s="270"/>
      <c r="CD16" s="270"/>
      <c r="CE16" s="270"/>
      <c r="CF16" s="270"/>
      <c r="CG16" s="270"/>
      <c r="CH16" s="105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106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107"/>
      <c r="DJ16" s="107"/>
      <c r="DK16" s="107"/>
    </row>
    <row r="17" spans="1:115" s="4" customFormat="1" ht="16.5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10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104"/>
      <c r="BK17" s="104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70"/>
      <c r="CC17" s="270"/>
      <c r="CD17" s="270"/>
      <c r="CE17" s="270"/>
      <c r="CF17" s="270"/>
      <c r="CG17" s="270"/>
      <c r="CH17" s="105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106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107"/>
      <c r="DJ17" s="107"/>
      <c r="DK17" s="107"/>
    </row>
    <row r="18" spans="1:115" s="4" customFormat="1" ht="24.75" customHeight="1">
      <c r="A18" s="272" t="s">
        <v>195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102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4" t="s">
        <v>236</v>
      </c>
      <c r="BK18" s="274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70"/>
      <c r="CC18" s="270"/>
      <c r="CD18" s="270"/>
      <c r="CE18" s="270"/>
      <c r="CF18" s="270"/>
      <c r="CG18" s="270"/>
      <c r="CH18" s="105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106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107"/>
      <c r="DJ18" s="107"/>
      <c r="DK18" s="107"/>
    </row>
    <row r="19" spans="1:115" s="4" customFormat="1" ht="16.5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10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104"/>
      <c r="BK19" s="104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70"/>
      <c r="CC19" s="270"/>
      <c r="CD19" s="270"/>
      <c r="CE19" s="270"/>
      <c r="CF19" s="270"/>
      <c r="CG19" s="270"/>
      <c r="CH19" s="105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106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107"/>
      <c r="DJ19" s="107"/>
      <c r="DK19" s="107"/>
    </row>
    <row r="21" spans="1:115" ht="18.75">
      <c r="A21" s="138" t="s">
        <v>122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7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7"/>
      <c r="BK22" s="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38" t="s">
        <v>158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7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7"/>
      <c r="BK24" s="6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38" t="s">
        <v>159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7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7"/>
      <c r="BK26" s="67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283" t="s">
        <v>96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</row>
    <row r="28" spans="1:115" ht="18.75">
      <c r="A28" s="283" t="s">
        <v>160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</row>
    <row r="29" spans="1:115" ht="18.75">
      <c r="A29" s="282" t="s">
        <v>161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2"/>
      <c r="DG29" s="282"/>
      <c r="DH29" s="282"/>
      <c r="DI29" s="282"/>
      <c r="DJ29" s="282"/>
      <c r="DK29" s="282"/>
    </row>
    <row r="30" spans="1:115" ht="18.75">
      <c r="A30" s="282" t="s">
        <v>162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82"/>
      <c r="CW30" s="282"/>
      <c r="CX30" s="282"/>
      <c r="CY30" s="282"/>
      <c r="CZ30" s="282"/>
      <c r="DA30" s="282"/>
      <c r="DB30" s="282"/>
      <c r="DC30" s="282"/>
      <c r="DD30" s="282"/>
      <c r="DE30" s="282"/>
      <c r="DF30" s="282"/>
      <c r="DG30" s="282"/>
      <c r="DH30" s="282"/>
      <c r="DI30" s="282"/>
      <c r="DJ30" s="282"/>
      <c r="DK30" s="282"/>
    </row>
    <row r="31" spans="1:115" ht="18.75">
      <c r="A31" s="282" t="s">
        <v>163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82"/>
      <c r="DD31" s="282"/>
      <c r="DE31" s="282"/>
      <c r="DF31" s="282"/>
      <c r="DG31" s="282"/>
      <c r="DH31" s="282"/>
      <c r="DI31" s="282"/>
      <c r="DJ31" s="282"/>
      <c r="DK31" s="282"/>
    </row>
    <row r="32" spans="1:115" ht="18.75">
      <c r="A32" s="283" t="s">
        <v>164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</row>
    <row r="33" spans="1:115" ht="18.75">
      <c r="A33" s="283" t="s">
        <v>125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</row>
    <row r="34" spans="1:115" ht="18.75">
      <c r="A34" s="283" t="s">
        <v>97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</row>
    <row r="35" spans="1:115" ht="37.5" customHeight="1">
      <c r="A35" s="275" t="s">
        <v>165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5"/>
      <c r="DF35" s="275"/>
      <c r="DG35" s="275"/>
      <c r="DH35" s="275"/>
      <c r="DI35" s="275"/>
      <c r="DJ35" s="275"/>
      <c r="DK35" s="275"/>
    </row>
    <row r="36" spans="1:115" ht="35.25" customHeight="1">
      <c r="A36" s="275" t="s">
        <v>166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5"/>
      <c r="DB36" s="275"/>
      <c r="DC36" s="275"/>
      <c r="DD36" s="275"/>
      <c r="DE36" s="275"/>
      <c r="DF36" s="275"/>
      <c r="DG36" s="275"/>
      <c r="DH36" s="275"/>
      <c r="DI36" s="275"/>
      <c r="DJ36" s="275"/>
      <c r="DK36" s="275"/>
    </row>
  </sheetData>
  <sheetProtection/>
  <mergeCells count="91"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  <mergeCell ref="DI7:DK7"/>
    <mergeCell ref="BL8:CA9"/>
    <mergeCell ref="CB8:CG9"/>
    <mergeCell ref="CH8:CH9"/>
    <mergeCell ref="CI8:CV8"/>
    <mergeCell ref="CX8:DH8"/>
    <mergeCell ref="A10:AQ10"/>
    <mergeCell ref="AS10:BI10"/>
    <mergeCell ref="BL10:CA10"/>
    <mergeCell ref="CB10:CG10"/>
    <mergeCell ref="CI10:CV10"/>
    <mergeCell ref="CX10:DH10"/>
    <mergeCell ref="A11:AQ11"/>
    <mergeCell ref="AS11:BI11"/>
    <mergeCell ref="BL11:CA11"/>
    <mergeCell ref="CB11:CG11"/>
    <mergeCell ref="CI11:CV11"/>
    <mergeCell ref="CX11:DH11"/>
    <mergeCell ref="A12:AQ12"/>
    <mergeCell ref="AS12:BI12"/>
    <mergeCell ref="BL12:CA12"/>
    <mergeCell ref="CB12:CG12"/>
    <mergeCell ref="CI12:CV12"/>
    <mergeCell ref="CX12:DH12"/>
    <mergeCell ref="A13:AQ13"/>
    <mergeCell ref="AS13:BI13"/>
    <mergeCell ref="BL13:CA13"/>
    <mergeCell ref="CB13:CG13"/>
    <mergeCell ref="CI13:CV13"/>
    <mergeCell ref="CX13:DH13"/>
    <mergeCell ref="A14:AQ14"/>
    <mergeCell ref="AS14:BI14"/>
    <mergeCell ref="BL14:CA14"/>
    <mergeCell ref="CB14:CG14"/>
    <mergeCell ref="CI14:CV14"/>
    <mergeCell ref="CX14:DH14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18:AQ18"/>
    <mergeCell ref="AS18:BI18"/>
    <mergeCell ref="BL18:CA18"/>
    <mergeCell ref="CB18:CG18"/>
    <mergeCell ref="CI18:CV18"/>
    <mergeCell ref="CX18:DH18"/>
    <mergeCell ref="BJ18:BK18"/>
    <mergeCell ref="A15:AQ15"/>
    <mergeCell ref="AS15:BI15"/>
    <mergeCell ref="BL15:CA15"/>
    <mergeCell ref="CB15:CG15"/>
    <mergeCell ref="CI15:CV15"/>
    <mergeCell ref="CX15:DH15"/>
    <mergeCell ref="A16:AQ16"/>
    <mergeCell ref="AS16:BI16"/>
    <mergeCell ref="BL16:CA16"/>
    <mergeCell ref="CB16:CG16"/>
    <mergeCell ref="CI16:CV16"/>
    <mergeCell ref="CX16:DH16"/>
    <mergeCell ref="A17:AQ17"/>
    <mergeCell ref="AS17:BI17"/>
    <mergeCell ref="BL17:CA17"/>
    <mergeCell ref="CB17:CG17"/>
    <mergeCell ref="CI17:CV17"/>
    <mergeCell ref="CX17:DH17"/>
  </mergeCells>
  <printOptions horizontalCentered="1"/>
  <pageMargins left="0.16" right="0.16" top="0.3937007874015748" bottom="0.3937007874015748" header="0.1968503937007874" footer="0.1968503937007874"/>
  <pageSetup horizontalDpi="600" verticalDpi="600" orientation="landscape" paperSize="9" scale="74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16">
      <selection activeCell="BN24" sqref="BN24:BZ24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48" t="s">
        <v>134</v>
      </c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</row>
    <row r="4" spans="1:108" s="4" customFormat="1" ht="18.75">
      <c r="A4" s="326" t="s">
        <v>127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26"/>
      <c r="CX4" s="326"/>
      <c r="CY4" s="326"/>
      <c r="CZ4" s="326"/>
      <c r="DA4" s="326"/>
      <c r="DB4" s="326"/>
      <c r="DC4" s="326"/>
      <c r="DD4" s="326"/>
    </row>
    <row r="5" spans="1:108" s="4" customFormat="1" ht="18.75">
      <c r="A5" s="326" t="s">
        <v>129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</row>
    <row r="6" spans="1:108" s="4" customFormat="1" ht="18.75">
      <c r="A6" s="326" t="s">
        <v>128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</row>
    <row r="7" spans="1:108" s="4" customFormat="1" ht="16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4" customFormat="1" ht="35.25" customHeight="1">
      <c r="A8" s="327" t="s">
        <v>0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 t="s">
        <v>47</v>
      </c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 t="s">
        <v>130</v>
      </c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</row>
    <row r="9" spans="1:108" s="4" customFormat="1" ht="18.75">
      <c r="A9" s="327">
        <v>1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>
        <v>2</v>
      </c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58"/>
      <c r="CN9" s="58"/>
      <c r="CO9" s="59"/>
      <c r="CP9" s="327">
        <v>3</v>
      </c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</row>
    <row r="10" spans="1:108" s="4" customFormat="1" ht="18.75">
      <c r="A10" s="328" t="s">
        <v>85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30"/>
      <c r="CA10" s="331" t="s">
        <v>100</v>
      </c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3"/>
      <c r="CP10" s="331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3"/>
    </row>
    <row r="11" spans="1:108" s="4" customFormat="1" ht="18.75">
      <c r="A11" s="328" t="s">
        <v>86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30"/>
      <c r="CA11" s="331" t="s">
        <v>102</v>
      </c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61"/>
      <c r="CN11" s="61"/>
      <c r="CO11" s="62"/>
      <c r="CP11" s="331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3"/>
    </row>
    <row r="12" spans="1:108" s="4" customFormat="1" ht="18.75">
      <c r="A12" s="328" t="s">
        <v>131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30"/>
      <c r="CA12" s="331" t="s">
        <v>104</v>
      </c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61"/>
      <c r="CN12" s="61"/>
      <c r="CO12" s="62"/>
      <c r="CP12" s="331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3"/>
    </row>
    <row r="13" spans="1:108" s="4" customFormat="1" ht="18.75">
      <c r="A13" s="328" t="s">
        <v>132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30"/>
      <c r="CA13" s="331" t="s">
        <v>133</v>
      </c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3"/>
      <c r="CP13" s="331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3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48" t="s">
        <v>126</v>
      </c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</row>
    <row r="16" spans="1:109" ht="22.5" customHeight="1">
      <c r="A16" s="326" t="s">
        <v>140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4"/>
    </row>
    <row r="17" spans="1:109" ht="22.5" customHeight="1">
      <c r="A17" s="327" t="s">
        <v>0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 t="s">
        <v>47</v>
      </c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 t="s">
        <v>98</v>
      </c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4"/>
    </row>
    <row r="18" spans="1:109" ht="18.75">
      <c r="A18" s="327">
        <v>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>
        <v>2</v>
      </c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58"/>
      <c r="CN18" s="58"/>
      <c r="CO18" s="59"/>
      <c r="CP18" s="327">
        <v>3</v>
      </c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4"/>
    </row>
    <row r="19" spans="1:109" ht="18.75">
      <c r="A19" s="328" t="s">
        <v>99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30"/>
      <c r="CA19" s="331" t="s">
        <v>100</v>
      </c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3"/>
      <c r="CP19" s="331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3"/>
      <c r="DE19" s="4"/>
    </row>
    <row r="20" spans="1:109" ht="58.5" customHeight="1">
      <c r="A20" s="328" t="s">
        <v>101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30"/>
      <c r="CA20" s="331" t="s">
        <v>102</v>
      </c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61"/>
      <c r="CN20" s="61"/>
      <c r="CO20" s="62"/>
      <c r="CP20" s="331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3"/>
      <c r="DE20" s="4"/>
    </row>
    <row r="21" spans="1:109" ht="18.75" customHeight="1">
      <c r="A21" s="328" t="s">
        <v>103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30"/>
      <c r="CA21" s="331" t="s">
        <v>104</v>
      </c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3"/>
      <c r="CP21" s="331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3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172</v>
      </c>
      <c r="B23" s="35"/>
      <c r="C23" s="34"/>
      <c r="D23" s="34"/>
      <c r="E23" s="34"/>
      <c r="F23" s="3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40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335" t="s">
        <v>152</v>
      </c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144" t="s">
        <v>237</v>
      </c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334" t="s">
        <v>7</v>
      </c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336" t="s">
        <v>8</v>
      </c>
      <c r="CM25" s="336"/>
      <c r="CN25" s="336"/>
      <c r="CO25" s="336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6"/>
      <c r="DA25" s="336"/>
      <c r="DB25" s="336"/>
      <c r="DC25" s="336"/>
      <c r="DD25" s="336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34"/>
    </row>
    <row r="27" spans="1:109" ht="18.75">
      <c r="A27" s="35" t="s">
        <v>150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70"/>
      <c r="AY27" s="70"/>
      <c r="AZ27" s="70"/>
      <c r="BA27" s="70"/>
      <c r="BB27" s="70"/>
      <c r="BC27" s="38"/>
      <c r="BD27" s="38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38"/>
    </row>
    <row r="28" spans="1:109" ht="18.75">
      <c r="A28" s="35" t="s">
        <v>151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335" t="s">
        <v>152</v>
      </c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144" t="s">
        <v>235</v>
      </c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2"/>
      <c r="BO29" s="334" t="s">
        <v>7</v>
      </c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336" t="s">
        <v>8</v>
      </c>
      <c r="CM29" s="336"/>
      <c r="CN29" s="336"/>
      <c r="CO29" s="336"/>
      <c r="CP29" s="336"/>
      <c r="CQ29" s="336"/>
      <c r="CR29" s="336"/>
      <c r="CS29" s="336"/>
      <c r="CT29" s="336"/>
      <c r="CU29" s="336"/>
      <c r="CV29" s="336"/>
      <c r="CW29" s="336"/>
      <c r="CX29" s="336"/>
      <c r="CY29" s="336"/>
      <c r="CZ29" s="336"/>
      <c r="DA29" s="336"/>
      <c r="DB29" s="336"/>
      <c r="DC29" s="336"/>
      <c r="DD29" s="336"/>
      <c r="DE29" s="38"/>
    </row>
    <row r="30" spans="1:109" ht="23.25" customHeight="1">
      <c r="A30" s="35" t="s">
        <v>105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335" t="s">
        <v>152</v>
      </c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144" t="s">
        <v>235</v>
      </c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334" t="s">
        <v>7</v>
      </c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336" t="s">
        <v>8</v>
      </c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1"/>
      <c r="BF33" s="71"/>
      <c r="BG33" s="71"/>
      <c r="BH33" s="71"/>
      <c r="BI33" s="71"/>
      <c r="BJ33" s="71"/>
      <c r="BK33" s="71"/>
      <c r="BL33" s="71"/>
      <c r="BM33" s="71"/>
      <c r="BN33" s="335" t="s">
        <v>152</v>
      </c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144" t="s">
        <v>235</v>
      </c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71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334" t="s">
        <v>7</v>
      </c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336" t="s">
        <v>8</v>
      </c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72"/>
    </row>
    <row r="35" spans="1:109" ht="18.75">
      <c r="A35" s="35" t="s">
        <v>39</v>
      </c>
      <c r="B35" s="35"/>
      <c r="C35" s="34"/>
      <c r="D35" s="34"/>
      <c r="E35" s="34"/>
      <c r="F35" s="34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1" t="s">
        <v>153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BO29:BZ29"/>
    <mergeCell ref="CL29:DD29"/>
    <mergeCell ref="BN30:BZ30"/>
    <mergeCell ref="CL30:DD30"/>
    <mergeCell ref="BO31:BZ31"/>
    <mergeCell ref="CL31:DD31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A9:BZ9"/>
    <mergeCell ref="CA9:CL9"/>
    <mergeCell ref="CP9:DD9"/>
    <mergeCell ref="A10:BZ10"/>
    <mergeCell ref="CA10:CO10"/>
    <mergeCell ref="CP10:DD10"/>
    <mergeCell ref="CF3:DD3"/>
    <mergeCell ref="A4:DD4"/>
    <mergeCell ref="A5:DD5"/>
    <mergeCell ref="A6:DD6"/>
    <mergeCell ref="A8:BZ8"/>
    <mergeCell ref="CA8:CO8"/>
    <mergeCell ref="CP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2018-12-28T12:28:50Z</cp:lastPrinted>
  <dcterms:created xsi:type="dcterms:W3CDTF">2010-11-26T07:12:57Z</dcterms:created>
  <dcterms:modified xsi:type="dcterms:W3CDTF">2019-01-09T09:04:15Z</dcterms:modified>
  <cp:category/>
  <cp:version/>
  <cp:contentType/>
  <cp:contentStatus/>
</cp:coreProperties>
</file>